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1_összevont mérleg" sheetId="1" r:id="rId1"/>
    <sheet name="2_bevételek önkormányzat" sheetId="2" r:id="rId2"/>
    <sheet name="3_bevételek feladatonként" sheetId="3" r:id="rId3"/>
    <sheet name="4_kiadások önkorm" sheetId="4" r:id="rId4"/>
    <sheet name="kiadások kv szerv" sheetId="5" state="hidden" r:id="rId5"/>
    <sheet name="kiadások összetolt" sheetId="6" state="hidden" r:id="rId6"/>
    <sheet name="5_kiadások feladatonként" sheetId="7" r:id="rId7"/>
    <sheet name="bevételek kv szerv" sheetId="8" state="hidden" r:id="rId8"/>
    <sheet name="bevételek összetolt" sheetId="9" state="hidden" r:id="rId9"/>
    <sheet name="6_beruházások felújítások" sheetId="10" r:id="rId10"/>
    <sheet name="7_finanszírozás" sheetId="11" r:id="rId11"/>
    <sheet name="8_hitelek" sheetId="12" r:id="rId12"/>
    <sheet name="9_EU projektek" sheetId="13" r:id="rId13"/>
    <sheet name="10 vagyonkimutatás" sheetId="14" r:id="rId14"/>
    <sheet name="10 vagonymérleg" sheetId="15" r:id="rId15"/>
    <sheet name="11 pénzmaradvány" sheetId="16" r:id="rId16"/>
    <sheet name="12 eredménykimutatás" sheetId="17" r:id="rId17"/>
    <sheet name="13_stabilitási 1" sheetId="18" r:id="rId18"/>
    <sheet name="13_stabilitási 2" sheetId="19" r:id="rId19"/>
    <sheet name="14_tartalékok" sheetId="20" r:id="rId20"/>
    <sheet name="15_létszám" sheetId="21" r:id="rId21"/>
    <sheet name="1_kiemelt ei" sheetId="22" r:id="rId22"/>
    <sheet name="MÉRLEG (3)" sheetId="23" state="hidden" r:id="rId23"/>
  </sheets>
  <definedNames>
    <definedName name="foot_4_place" localSheetId="18">'13_stabilitási 2'!$A$19</definedName>
    <definedName name="foot_5_place" localSheetId="18">'13_stabilitási 2'!#REF!</definedName>
    <definedName name="foot_53_place" localSheetId="18">'13_stabilitási 2'!#REF!</definedName>
    <definedName name="_xlnm.Print_Area" localSheetId="21">'1_kiemelt ei'!$A$1:$D$27</definedName>
    <definedName name="_xlnm.Print_Area" localSheetId="0">'1_összevont mérleg'!$A$1:$F$153</definedName>
    <definedName name="_xlnm.Print_Area" localSheetId="14">'10 vagonymérleg'!$A$1:$D$127</definedName>
    <definedName name="_xlnm.Print_Area" localSheetId="13">'10 vagyonkimutatás'!$A$1:$D$154</definedName>
    <definedName name="_xlnm.Print_Area" localSheetId="15">'11 pénzmaradvány'!$A$1:$B$26</definedName>
    <definedName name="_xlnm.Print_Area" localSheetId="16">'12 eredménykimutatás'!$A$1:$D$48</definedName>
    <definedName name="_xlnm.Print_Area" localSheetId="17">'13_stabilitási 1'!$A$1:$J$25</definedName>
    <definedName name="_xlnm.Print_Area" localSheetId="18">'13_stabilitási 2'!$A$1:$H$39</definedName>
    <definedName name="_xlnm.Print_Area" localSheetId="19">'14_tartalékok'!$A$1:$D$10</definedName>
    <definedName name="_xlnm.Print_Area" localSheetId="20">'15_létszám'!$A$1:$C$34</definedName>
    <definedName name="_xlnm.Print_Area" localSheetId="1">'2_bevételek önkormányzat'!$A$1:$H$98</definedName>
    <definedName name="_xlnm.Print_Area" localSheetId="3">'4_kiadások önkorm'!$A$1:$H$124</definedName>
    <definedName name="_xlnm.Print_Area" localSheetId="9">'6_beruházások felújítások'!$A$1:$D$42</definedName>
    <definedName name="_xlnm.Print_Area" localSheetId="10">'7_finanszírozás'!$A$1:$E$10</definedName>
    <definedName name="_xlnm.Print_Area" localSheetId="11">'8_hitelek'!$A$1:$D$71</definedName>
    <definedName name="_xlnm.Print_Area" localSheetId="12">'9_EU projektek'!$A$1:$B$44</definedName>
    <definedName name="_xlnm.Print_Area" localSheetId="7">'bevételek kv szerv'!$A$1:$F$97</definedName>
    <definedName name="_xlnm.Print_Area" localSheetId="8">'bevételek összetolt'!$A$1:$F$97</definedName>
    <definedName name="_xlnm.Print_Area" localSheetId="4">'kiadások kv szerv'!$A$1:$F$123</definedName>
    <definedName name="_xlnm.Print_Area" localSheetId="5">'kiadások összetolt'!$A$1:$F$123</definedName>
    <definedName name="_xlnm.Print_Area" localSheetId="22">'MÉRLEG (3)'!$A$1:$E$154</definedName>
    <definedName name="pr10" localSheetId="18">'13_stabilitási 2'!#REF!</definedName>
    <definedName name="pr11" localSheetId="18">'13_stabilitási 2'!#REF!</definedName>
    <definedName name="pr12" localSheetId="18">'13_stabilitási 2'!#REF!</definedName>
    <definedName name="pr21" localSheetId="17">'13_stabilitási 1'!$A$28</definedName>
    <definedName name="pr22" localSheetId="17">'13_stabilitási 1'!#REF!</definedName>
    <definedName name="pr232" localSheetId="15">'11 pénzmaradvány'!$A$8</definedName>
    <definedName name="pr232" localSheetId="22">'MÉRLEG (3)'!$A$17</definedName>
    <definedName name="pr233" localSheetId="15">'11 pénzmaradvány'!$A$9</definedName>
    <definedName name="pr233" localSheetId="22">'MÉRLEG (3)'!$A$18</definedName>
    <definedName name="pr234" localSheetId="15">'11 pénzmaradvány'!$A$16</definedName>
    <definedName name="pr234" localSheetId="22">'MÉRLEG (3)'!$A$19</definedName>
    <definedName name="pr235" localSheetId="15">'11 pénzmaradvány'!$A$19</definedName>
    <definedName name="pr235" localSheetId="22">'MÉRLEG (3)'!$A$20</definedName>
    <definedName name="pr236" localSheetId="15">'11 pénzmaradvány'!$A$20</definedName>
    <definedName name="pr236" localSheetId="22">'MÉRLEG (3)'!$A$21</definedName>
    <definedName name="pr24" localSheetId="17">'13_stabilitási 1'!$A$30</definedName>
    <definedName name="pr25" localSheetId="17">'13_stabilitási 1'!$A$31</definedName>
    <definedName name="pr26" localSheetId="17">'13_stabilitási 1'!$A$32</definedName>
    <definedName name="pr27" localSheetId="17">'13_stabilitási 1'!$A$33</definedName>
    <definedName name="pr28" localSheetId="17">'13_stabilitási 1'!$A$34</definedName>
    <definedName name="pr312" localSheetId="15">'11 pénzmaradvány'!#REF!</definedName>
    <definedName name="pr312" localSheetId="22">'MÉRLEG (3)'!$A$8</definedName>
    <definedName name="pr313" localSheetId="15">'11 pénzmaradvány'!#REF!</definedName>
    <definedName name="pr313" localSheetId="22">'MÉRLEG (3)'!$A$9</definedName>
    <definedName name="pr314" localSheetId="15">'11 pénzmaradvány'!$A$4</definedName>
    <definedName name="pr314" localSheetId="22">'MÉRLEG (3)'!$A$10</definedName>
    <definedName name="pr315" localSheetId="15">'11 pénzmaradvány'!#REF!</definedName>
    <definedName name="pr315" localSheetId="22">'MÉRLEG (3)'!$A$11</definedName>
    <definedName name="pr7" localSheetId="18">'13_stabilitási 2'!#REF!</definedName>
    <definedName name="pr8" localSheetId="18">'13_stabilitási 2'!#REF!</definedName>
    <definedName name="pr9" localSheetId="18">'13_stabilitási 2'!#REF!</definedName>
  </definedNames>
  <calcPr fullCalcOnLoad="1"/>
</workbook>
</file>

<file path=xl/sharedStrings.xml><?xml version="1.0" encoding="utf-8"?>
<sst xmlns="http://schemas.openxmlformats.org/spreadsheetml/2006/main" count="3835" uniqueCount="1086">
  <si>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</si>
  <si>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</si>
  <si>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</si>
  <si>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</si>
  <si>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</si>
  <si>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</si>
  <si>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</si>
  <si>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</si>
  <si>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</si>
  <si>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</si>
  <si>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</si>
  <si>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</si>
  <si>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</si>
  <si>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</si>
  <si>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</si>
  <si>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</si>
  <si>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</si>
  <si>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</si>
  <si>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</si>
  <si>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</si>
  <si>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</si>
  <si>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</si>
  <si>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</si>
  <si>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</si>
  <si>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</si>
  <si>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</si>
  <si>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</si>
  <si>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</si>
  <si>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</si>
  <si>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</si>
  <si>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</si>
  <si>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</si>
  <si>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</si>
  <si>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</si>
  <si>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</si>
  <si>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</si>
  <si>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</si>
  <si>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</si>
  <si>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</si>
  <si>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</si>
  <si>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</si>
  <si>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</si>
  <si>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</si>
  <si>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</si>
  <si>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</si>
  <si>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</si>
  <si>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</si>
  <si>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</si>
  <si>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</si>
  <si>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</si>
  <si>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</si>
  <si>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</si>
  <si>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</si>
  <si>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</si>
  <si>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</si>
  <si>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</si>
  <si>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</si>
  <si>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</si>
  <si>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</si>
  <si>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</si>
  <si>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</si>
  <si>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</si>
  <si>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</si>
  <si>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</si>
  <si>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</si>
  <si>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</si>
  <si>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</si>
  <si>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</si>
  <si>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</si>
  <si>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</si>
  <si>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</si>
  <si>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</si>
  <si>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</si>
  <si>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</si>
  <si>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</si>
  <si>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</si>
  <si>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</si>
  <si>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</si>
  <si>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</si>
  <si>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</si>
  <si>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</si>
  <si>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</si>
  <si>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</si>
  <si>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</si>
  <si>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</si>
  <si>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</si>
  <si>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</si>
  <si>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</si>
  <si>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</si>
  <si>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</si>
  <si>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</si>
  <si>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</si>
  <si>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</si>
  <si>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</si>
  <si>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</si>
  <si>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</si>
  <si>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</si>
  <si>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</si>
  <si>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</si>
  <si>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</si>
  <si>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</si>
  <si>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</si>
  <si>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</si>
  <si>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</si>
  <si>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</si>
  <si>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</si>
  <si>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</si>
  <si>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</si>
  <si>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</si>
  <si>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</si>
  <si>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</si>
  <si>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</si>
  <si>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</si>
  <si>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</si>
  <si>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</si>
  <si>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</si>
  <si>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</si>
  <si>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</si>
  <si>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</si>
  <si>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</si>
  <si>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</si>
  <si>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</si>
  <si>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</si>
  <si>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</si>
  <si>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</si>
  <si>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</si>
  <si>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</si>
  <si>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</si>
  <si>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</si>
  <si>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</si>
  <si>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</si>
  <si>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</si>
  <si>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</si>
  <si>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</si>
  <si>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</si>
  <si>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</si>
  <si>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</si>
  <si>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</si>
  <si>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</si>
  <si>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</si>
  <si>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</si>
  <si>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</si>
  <si>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</si>
  <si>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</si>
  <si>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</si>
  <si>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</si>
  <si>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</si>
  <si>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</si>
  <si>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</si>
  <si>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</si>
  <si>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</si>
  <si>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</si>
  <si>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</si>
  <si>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</si>
  <si>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</si>
  <si>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</si>
  <si>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</si>
  <si>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</si>
  <si>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Beruházások és felújítások (E Ft)</t>
  </si>
  <si>
    <t>Általános- és céltartalékok (E Ft)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</si>
  <si>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</si>
  <si>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</si>
  <si>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</si>
  <si>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</si>
  <si>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</si>
  <si>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</si>
  <si>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</si>
  <si>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</si>
  <si>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</si>
  <si>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</si>
  <si>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</si>
  <si>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</si>
  <si>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</si>
  <si>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</si>
  <si>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</si>
  <si>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</si>
  <si>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</si>
  <si>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</si>
  <si>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</si>
  <si>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</si>
  <si>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</si>
  <si>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</si>
  <si>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</si>
  <si>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</si>
  <si>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</si>
  <si>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</si>
  <si>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</si>
  <si>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</si>
  <si>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</si>
  <si>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</si>
  <si>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</si>
  <si>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</si>
  <si>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</si>
  <si>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</si>
  <si>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</si>
  <si>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</si>
  <si>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</si>
  <si>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</si>
  <si>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</si>
  <si>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</si>
  <si>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</si>
  <si>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</si>
  <si>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</si>
  <si>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</si>
  <si>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</si>
  <si>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</si>
  <si>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</si>
  <si>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</si>
  <si>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</si>
  <si>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</si>
  <si>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</si>
  <si>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</si>
  <si>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</si>
  <si>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</si>
  <si>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</si>
  <si>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</si>
  <si>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</si>
  <si>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</si>
  <si>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</si>
  <si>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</si>
  <si>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</si>
  <si>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</si>
  <si>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</si>
  <si>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</si>
  <si>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</si>
  <si>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</si>
  <si>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</si>
  <si>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</si>
  <si>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</si>
  <si>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</si>
  <si>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</si>
  <si>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</si>
  <si>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</si>
  <si>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</si>
  <si>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</si>
  <si>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</si>
  <si>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</si>
  <si>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</si>
  <si>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</si>
  <si>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</si>
  <si>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</si>
  <si>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</si>
  <si>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</si>
  <si>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</si>
  <si>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</si>
  <si>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</si>
  <si>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</si>
  <si>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</si>
  <si>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</si>
  <si>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</si>
  <si>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</si>
  <si>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</si>
  <si>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</si>
  <si>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</si>
  <si>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</si>
  <si>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</si>
  <si>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</si>
  <si>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</si>
  <si>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</si>
  <si>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</si>
  <si>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</si>
  <si>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</si>
  <si>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</si>
  <si>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</si>
  <si>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</si>
  <si>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</si>
  <si>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</si>
  <si>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</si>
  <si>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</si>
  <si>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</si>
  <si>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</si>
  <si>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</si>
  <si>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</si>
  <si>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</si>
  <si>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</si>
  <si>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</si>
  <si>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</si>
  <si>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</si>
  <si>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</si>
  <si>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</si>
  <si>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</si>
  <si>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</si>
  <si>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</si>
  <si>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</si>
  <si>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</si>
  <si>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</si>
  <si>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</si>
  <si>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</si>
  <si>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</si>
  <si>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</si>
  <si>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</si>
  <si>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</si>
  <si>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</si>
  <si>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</si>
  <si>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</si>
  <si>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</si>
  <si>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</si>
  <si>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</si>
  <si>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</si>
  <si>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</si>
  <si>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</si>
  <si>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</si>
  <si>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</si>
  <si>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</si>
  <si>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</si>
  <si>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</si>
  <si>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</si>
  <si>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</si>
  <si>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</si>
  <si>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</si>
  <si>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</si>
  <si>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</si>
  <si>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</si>
  <si>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</si>
  <si>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</si>
  <si>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</si>
  <si>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</si>
  <si>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</si>
  <si>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</si>
  <si>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</si>
  <si>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</si>
  <si>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</si>
  <si>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</si>
  <si>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</si>
  <si>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</si>
  <si>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</si>
  <si>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</si>
  <si>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</si>
  <si>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</si>
  <si>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</si>
  <si>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</si>
  <si>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</si>
  <si>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</si>
  <si>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</si>
  <si>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</si>
  <si>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</si>
  <si>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</si>
  <si>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</si>
  <si>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</si>
  <si>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</si>
  <si>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</si>
  <si>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</si>
  <si>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</si>
  <si>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</si>
  <si>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</si>
  <si>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</si>
  <si>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</si>
  <si>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</si>
  <si>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</si>
  <si>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</si>
  <si>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</si>
  <si>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</si>
  <si>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</si>
  <si>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</si>
  <si>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</si>
  <si>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</si>
  <si>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</si>
  <si>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</si>
  <si>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</si>
  <si>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</si>
  <si>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</si>
  <si>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</si>
  <si>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</si>
  <si>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</si>
  <si>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</si>
  <si>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</si>
  <si>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</si>
  <si>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</si>
  <si>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</si>
  <si>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</si>
  <si>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</si>
  <si>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</si>
  <si>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</si>
  <si>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</si>
  <si>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</si>
  <si>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</si>
  <si>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</si>
  <si>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</si>
  <si>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</si>
  <si>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</si>
  <si>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</si>
  <si>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</si>
  <si>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</si>
  <si>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</si>
  <si>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</si>
  <si>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</si>
  <si>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</si>
  <si>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</si>
  <si>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</si>
  <si>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</si>
  <si>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</si>
  <si>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</si>
  <si>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</si>
  <si>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</si>
  <si>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</si>
  <si>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</si>
  <si>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</si>
  <si>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</si>
  <si>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</si>
  <si>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</si>
  <si>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</si>
  <si>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</si>
  <si>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</si>
  <si>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</si>
  <si>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</si>
  <si>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</si>
  <si>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</si>
  <si>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</si>
  <si>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</si>
  <si>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</si>
  <si>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</si>
  <si>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</si>
  <si>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</si>
  <si>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</si>
  <si>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</si>
  <si>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</si>
  <si>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</si>
  <si>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</si>
  <si>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</si>
  <si>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</si>
  <si>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</si>
  <si>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</si>
  <si>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</si>
  <si>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</si>
  <si>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</si>
  <si>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</si>
  <si>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</si>
  <si>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</si>
  <si>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</si>
  <si>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</si>
  <si>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</si>
  <si>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</si>
  <si>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</si>
  <si>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</si>
  <si>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</si>
  <si>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</si>
  <si>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</si>
  <si>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</si>
  <si>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</si>
  <si>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</si>
  <si>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</si>
  <si>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</si>
  <si>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</si>
  <si>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</si>
  <si>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</si>
  <si>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</si>
  <si>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</si>
  <si>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</si>
  <si>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</si>
  <si>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</si>
  <si>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</si>
  <si>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</si>
  <si>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</si>
  <si>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</si>
  <si>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</si>
  <si>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</si>
  <si>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</si>
  <si>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</si>
  <si>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</si>
  <si>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</si>
  <si>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</si>
  <si>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</si>
  <si>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</si>
  <si>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</si>
  <si>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</si>
  <si>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</si>
  <si>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</si>
  <si>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</si>
  <si>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</si>
  <si>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</si>
  <si>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</si>
  <si>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</si>
  <si>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</si>
  <si>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</si>
  <si>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</si>
  <si>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</si>
  <si>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</si>
  <si>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</si>
  <si>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</si>
  <si>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</si>
  <si>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</si>
  <si>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</si>
  <si>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</si>
  <si>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</si>
  <si>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</si>
  <si>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</si>
  <si>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</si>
  <si>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</si>
  <si>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</si>
  <si>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</si>
  <si>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</si>
  <si>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</si>
  <si>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</si>
  <si>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</si>
  <si>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</si>
  <si>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</si>
  <si>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</si>
  <si>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</si>
  <si>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</si>
  <si>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</si>
  <si>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</si>
  <si>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</si>
  <si>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</si>
  <si>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</si>
  <si>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</si>
  <si>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</si>
  <si>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</si>
  <si>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</si>
  <si>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</si>
  <si>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</si>
  <si>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</si>
  <si>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</si>
  <si>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</si>
  <si>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</si>
  <si>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</si>
  <si>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</si>
  <si>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</si>
  <si>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</si>
  <si>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</si>
  <si>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</si>
  <si>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</si>
  <si>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</si>
  <si>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</si>
  <si>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</si>
  <si>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</si>
  <si>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</si>
  <si>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</si>
  <si>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</si>
  <si>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</si>
  <si>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</si>
  <si>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</si>
  <si>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</si>
  <si>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</si>
  <si>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</si>
  <si>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</si>
  <si>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</si>
  <si>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</si>
  <si>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</si>
  <si>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</si>
  <si>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</si>
  <si>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</si>
  <si>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</si>
  <si>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</si>
  <si>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</si>
  <si>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</si>
  <si>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</si>
  <si>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</si>
  <si>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</si>
  <si>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</si>
  <si>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</si>
  <si>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</si>
  <si>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</si>
  <si>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</si>
  <si>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</si>
  <si>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</si>
  <si>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</si>
  <si>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</si>
  <si>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</si>
  <si>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</si>
  <si>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</si>
  <si>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</si>
  <si>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</si>
  <si>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</si>
  <si>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</si>
  <si>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</si>
  <si>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</si>
  <si>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</si>
  <si>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</si>
  <si>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</si>
  <si>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</si>
  <si>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</si>
  <si>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</si>
  <si>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</si>
  <si>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</si>
  <si>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</si>
  <si>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</si>
  <si>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</si>
  <si>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</si>
  <si>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</si>
  <si>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</si>
  <si>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</si>
  <si>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</si>
  <si>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</si>
  <si>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</si>
  <si>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</si>
  <si>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</si>
  <si>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</si>
  <si>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</si>
  <si>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</si>
  <si>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</si>
  <si>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</si>
  <si>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</si>
  <si>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</si>
  <si>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</si>
  <si>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</si>
  <si>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</si>
  <si>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</si>
  <si>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</si>
  <si>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</si>
  <si>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</si>
  <si>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</si>
  <si>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</si>
  <si>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</si>
  <si>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</si>
  <si>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</si>
  <si>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</si>
  <si>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</si>
  <si>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</si>
  <si>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</si>
  <si>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</si>
  <si>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</si>
  <si>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</si>
  <si>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</si>
  <si>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</si>
  <si>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</si>
  <si>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</si>
  <si>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</si>
  <si>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</si>
  <si>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</si>
  <si>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</si>
  <si>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</si>
  <si>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</si>
  <si>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</si>
  <si>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 </t>
  </si>
  <si>
    <t>Csónakkikötő terv</t>
  </si>
  <si>
    <t>Napelem tervek</t>
  </si>
  <si>
    <t>Közvilágítás korszerűsítés tervek</t>
  </si>
  <si>
    <t>Járdák felújítása</t>
  </si>
  <si>
    <t>Gépek, berendezések (önjáró fűnyíró)</t>
  </si>
  <si>
    <t>Gépek, berendezések (számítógépek)</t>
  </si>
  <si>
    <t>Gépek, berendezések (fénymásoló)</t>
  </si>
  <si>
    <t>Kamerarendszer</t>
  </si>
  <si>
    <t>Temetőkápolna kamerarendszer</t>
  </si>
  <si>
    <t>Napelem (hivatali épület)</t>
  </si>
  <si>
    <t>Napelem (Kulturális Centrum)</t>
  </si>
  <si>
    <t>Közvilágítás korszerűsítés (Honvéd utca, Akácfa utca)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</si>
  <si>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</si>
  <si>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</si>
  <si>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</si>
  <si>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</si>
  <si>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</si>
  <si>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</si>
  <si>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</si>
  <si>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</si>
  <si>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</si>
  <si>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</si>
  <si>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</si>
  <si>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</si>
  <si>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</si>
  <si>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</si>
  <si>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</si>
  <si>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</si>
  <si>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</si>
  <si>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</si>
  <si>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</si>
  <si>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</si>
  <si>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</si>
  <si>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</si>
  <si>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</si>
  <si>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</si>
  <si>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</si>
  <si>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</si>
  <si>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</si>
  <si>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</si>
  <si>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</si>
  <si>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</si>
  <si>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</si>
  <si>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</si>
  <si>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</si>
  <si>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</si>
  <si>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</si>
  <si>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</si>
  <si>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</si>
  <si>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</si>
  <si>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</si>
  <si>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</si>
  <si>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Eredeti előirányzat</t>
  </si>
  <si>
    <t>Módosított előirányzat</t>
  </si>
  <si>
    <t>Teljesítés</t>
  </si>
  <si>
    <t>K513</t>
  </si>
  <si>
    <t>B74</t>
  </si>
  <si>
    <t>B75</t>
  </si>
  <si>
    <t>Az egységes rovatrend szerint a kiemelt kiadási és bevételi jogcímek (E Ft)</t>
  </si>
  <si>
    <t>Településrendezési eszközök</t>
  </si>
  <si>
    <t>Strand épület eng.tervek</t>
  </si>
  <si>
    <t>Gyalogjárda tervek</t>
  </si>
  <si>
    <t>Burnót patak víziállás</t>
  </si>
  <si>
    <t>Busz öböl tervek</t>
  </si>
  <si>
    <t>Ingatlan vásárlás</t>
  </si>
  <si>
    <t>Standi munkák</t>
  </si>
  <si>
    <t>Számítógépek beszerzése</t>
  </si>
  <si>
    <t>Kazán vásárlás</t>
  </si>
  <si>
    <t>Falubusz vásárlás</t>
  </si>
  <si>
    <t>Patak utca vízelvezető</t>
  </si>
  <si>
    <t>pénzbeli és természetbeni gyermekvédelmi támogatások</t>
  </si>
  <si>
    <t>Bevételek kormányzati funkciónként (E Ft)</t>
  </si>
  <si>
    <t>3. melléklet</t>
  </si>
  <si>
    <t>Mindösszesen</t>
  </si>
  <si>
    <t>011130 Önkormányzatok és önkormányzati hivatalok jogalkotó és általános igazgatási tevékenysége</t>
  </si>
  <si>
    <t>018010 Önkormányzatok elszámolásai a központi költségvetéssel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</si>
  <si>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</si>
  <si>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</si>
  <si>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</si>
  <si>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</si>
  <si>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</si>
  <si>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</si>
  <si>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</si>
  <si>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</si>
  <si>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</si>
  <si>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</si>
  <si>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</si>
  <si>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</si>
  <si>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</si>
  <si>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</si>
  <si>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</si>
  <si>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</si>
  <si>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</si>
  <si>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</si>
  <si>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</si>
  <si>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</si>
  <si>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</si>
  <si>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</si>
  <si>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</si>
  <si>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</si>
  <si>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mezőgazdasági termelést érintő időjárási és más természeti kockázatok kezeléséről szóló törvény szerinti kárenyhítési hozzájárulás</t>
  </si>
  <si>
    <t>ebből:tárgyi eszközök bérbeadásából származó bevétel</t>
  </si>
  <si>
    <t>ebből: utak használata ellenében beszedett használati díj, pótdíj, elektronikus útdíj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</si>
  <si>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</si>
  <si>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</si>
  <si>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</si>
  <si>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</si>
  <si>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</si>
  <si>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</si>
  <si>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</si>
  <si>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</si>
  <si>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</si>
  <si>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</si>
  <si>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</si>
  <si>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</si>
  <si>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</si>
  <si>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</si>
  <si>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</si>
  <si>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</si>
  <si>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</si>
  <si>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</si>
  <si>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</si>
  <si>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</si>
  <si>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</si>
  <si>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</si>
  <si>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</si>
  <si>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</si>
  <si>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</si>
  <si>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</si>
  <si>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</si>
  <si>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Önkormányzat 2015. évi zárszámadása</t>
  </si>
  <si>
    <t>Kiadások kormányzati funkciónként (E Ft)</t>
  </si>
  <si>
    <t>ÖNKORMÁNYZATI ÖSSZESEN  ELŐIRÁNYZATOK</t>
  </si>
  <si>
    <t>5. melléklet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</si>
  <si>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</si>
  <si>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</si>
  <si>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</si>
  <si>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</si>
  <si>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</si>
  <si>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</si>
  <si>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</si>
  <si>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</si>
  <si>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</si>
  <si>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</si>
  <si>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</si>
  <si>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</si>
  <si>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</si>
  <si>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</si>
  <si>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</si>
  <si>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</si>
  <si>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</si>
  <si>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</si>
  <si>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</si>
  <si>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</si>
  <si>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</si>
  <si>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</si>
  <si>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</si>
  <si>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</si>
  <si>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</si>
  <si>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</si>
  <si>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</si>
  <si>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</si>
  <si>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</si>
  <si>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</si>
  <si>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</si>
  <si>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</si>
  <si>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</si>
  <si>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</si>
  <si>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</si>
  <si>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</si>
  <si>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</si>
  <si>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</si>
  <si>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</si>
  <si>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</si>
  <si>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</si>
  <si>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</si>
  <si>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</si>
  <si>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</si>
  <si>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</si>
  <si>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</si>
  <si>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</si>
  <si>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</si>
  <si>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>Egyéb felhalmozási célú támogatások államháztartáson kívülre</t>
  </si>
  <si>
    <t>Költségvetési kiadások</t>
  </si>
  <si>
    <t>Finanszírozási kiadások</t>
  </si>
  <si>
    <t>/2016. (.) rendelethez</t>
  </si>
  <si>
    <t>011220 Adó vám és jövedéki igazgatás</t>
  </si>
  <si>
    <t>013320 Köztemető fenntartás és működtetés</t>
  </si>
  <si>
    <t>018020 Központi költségvetési befizetések</t>
  </si>
  <si>
    <t>018030 Támogatási célú finanszírozási műveletek</t>
  </si>
  <si>
    <t>041233 Hosszabb távú közfoglalkoztatás</t>
  </si>
  <si>
    <t>051030 Nem veszélyes (települési) hulladék vegyes begyűjtése, szállítása, átalakítása</t>
  </si>
  <si>
    <t>052020 Szennyvíz gyűjtése, tisztítása, elhelyezése</t>
  </si>
  <si>
    <t>066020 Város- községgazdálkodási egyéb szolgáltatások</t>
  </si>
  <si>
    <t>081045 Szabadidősport tevékenység és támogatása</t>
  </si>
  <si>
    <t>081061 Szabadidős park, fürdő és strandszolgáltatás</t>
  </si>
  <si>
    <t>082042 Könyvtári állomány gyarapítása,nyilvántartása</t>
  </si>
  <si>
    <t>082092 Közművelődés - hagyományos közösségi kulúrális érték gondozása</t>
  </si>
  <si>
    <t>107055 Falugondnoki, tanyagondnoki szolgáltatás</t>
  </si>
  <si>
    <t>900010 Központi költségvetési funkcióra nem sororlható bevételei áhk.</t>
  </si>
  <si>
    <t>900020 Önkormányzatok funkcióra nem sororlható bevételei áhk.</t>
  </si>
  <si>
    <t>031060 Bűnmegelőzés</t>
  </si>
  <si>
    <t>032020 Tűz és katasztrófavédelmi tevékenységek</t>
  </si>
  <si>
    <t>045160 Közutak, hidak, alagutak, üzemeltetése, fenntartása</t>
  </si>
  <si>
    <t>072111 Háziorvosi alapellátás</t>
  </si>
  <si>
    <t>064010 Közvilágítás</t>
  </si>
  <si>
    <t>086030 Nemzetközi kulturális együttműködés</t>
  </si>
  <si>
    <t>091140 Óvodai nevelés, ellátás működési feladatai</t>
  </si>
  <si>
    <t>101150 Betegséggel kapcsolatos pénzbeli ellátások, támogatások</t>
  </si>
  <si>
    <t>104051 Gyermekvédelmi pénzblei és természetbeni ellátások</t>
  </si>
  <si>
    <t>105020 Foglalkoztatást elősegítő képzések és egyéb támogatások</t>
  </si>
  <si>
    <t>106020 Lakásfenntartással, lakhatással összefüggő ellátások</t>
  </si>
  <si>
    <t>107051 Szociális étkeztetés</t>
  </si>
  <si>
    <t>107052 Házi segítségnyújtás</t>
  </si>
  <si>
    <t>107054 Családsegítés</t>
  </si>
  <si>
    <t>107060 Egyéb szociális pénzbeli és természetbeni ellátások, támogatások</t>
  </si>
  <si>
    <t>A helyi önkormányzat pénzmaradvány kimutatása (E Ft)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</si>
  <si>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</si>
  <si>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</si>
  <si>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</si>
  <si>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</si>
  <si>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</si>
  <si>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</si>
  <si>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</si>
  <si>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</si>
  <si>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</si>
  <si>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</si>
  <si>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</si>
  <si>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</si>
  <si>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</si>
  <si>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</si>
  <si>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</si>
  <si>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</si>
  <si>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</si>
  <si>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</si>
  <si>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</si>
  <si>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</si>
  <si>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</si>
  <si>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eredménykimutatása (E Ft)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</si>
  <si>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</si>
  <si>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</si>
  <si>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</si>
  <si>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</si>
  <si>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</si>
  <si>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</si>
  <si>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</si>
  <si>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</si>
  <si>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</si>
  <si>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</si>
  <si>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</si>
  <si>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</si>
  <si>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</si>
  <si>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</si>
  <si>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</si>
  <si>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</si>
  <si>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</si>
  <si>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</si>
  <si>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</si>
  <si>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</si>
  <si>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</si>
  <si>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</si>
  <si>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</si>
  <si>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</si>
  <si>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</si>
  <si>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</si>
  <si>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</si>
  <si>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</si>
  <si>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</si>
  <si>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</si>
  <si>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</si>
  <si>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</si>
  <si>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</si>
  <si>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</si>
  <si>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</si>
  <si>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</si>
  <si>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</si>
  <si>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</si>
  <si>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</si>
  <si>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</si>
  <si>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</si>
  <si>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</si>
  <si>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</si>
  <si>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</si>
  <si>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</si>
  <si>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</si>
  <si>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</si>
  <si>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</si>
  <si>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</si>
  <si>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</si>
  <si>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</si>
  <si>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</si>
  <si>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</si>
  <si>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</si>
  <si>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</si>
  <si>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</si>
  <si>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</si>
  <si>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</si>
  <si>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</si>
  <si>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</si>
  <si>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</si>
  <si>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</si>
  <si>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</si>
  <si>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</si>
  <si>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</si>
  <si>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</si>
  <si>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</si>
  <si>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</si>
  <si>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</si>
  <si>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</si>
  <si>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</si>
  <si>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</si>
  <si>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</si>
  <si>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</si>
  <si>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</si>
  <si>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</si>
  <si>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</si>
  <si>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</si>
  <si>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</si>
  <si>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</si>
  <si>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</si>
  <si>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</si>
  <si>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</si>
  <si>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</si>
  <si>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</si>
  <si>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</si>
  <si>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</si>
  <si>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</si>
  <si>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</si>
  <si>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</si>
  <si>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</si>
  <si>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</si>
  <si>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</si>
  <si>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</si>
  <si>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</si>
  <si>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</si>
  <si>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</si>
  <si>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</si>
  <si>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</si>
  <si>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</si>
  <si>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</si>
  <si>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</si>
  <si>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</si>
  <si>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</si>
  <si>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</si>
  <si>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</si>
  <si>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</si>
  <si>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</si>
  <si>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</si>
  <si>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</si>
  <si>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</si>
  <si>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</si>
  <si>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</si>
  <si>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</si>
  <si>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</si>
  <si>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</si>
  <si>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</si>
  <si>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</si>
  <si>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</si>
  <si>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</si>
  <si>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</si>
  <si>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</si>
  <si>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</si>
  <si>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</si>
  <si>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</si>
  <si>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</si>
  <si>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</si>
  <si>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</si>
  <si>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</si>
  <si>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</si>
  <si>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</si>
  <si>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</si>
  <si>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A helyi önkormányzat mérlege (E Ft)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</si>
  <si>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</si>
  <si>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</si>
  <si>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</si>
  <si>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</si>
  <si>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</si>
  <si>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</si>
  <si>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</si>
  <si>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</si>
  <si>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</si>
  <si>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</si>
  <si>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</si>
  <si>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</si>
  <si>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</si>
  <si>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</si>
  <si>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</si>
  <si>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</si>
  <si>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</si>
  <si>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</si>
  <si>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</si>
  <si>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</si>
  <si>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</si>
  <si>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</si>
  <si>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</si>
  <si>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</si>
  <si>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</si>
  <si>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</si>
  <si>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</si>
  <si>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</si>
  <si>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</si>
  <si>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</si>
  <si>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</si>
  <si>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</si>
  <si>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</si>
  <si>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</si>
  <si>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</si>
  <si>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</si>
  <si>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</si>
  <si>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</si>
  <si>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</si>
  <si>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</si>
  <si>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</si>
  <si>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</si>
  <si>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</si>
  <si>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</si>
  <si>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</si>
  <si>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</si>
  <si>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</si>
  <si>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</si>
  <si>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</si>
  <si>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</si>
  <si>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</si>
  <si>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</si>
  <si>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</si>
  <si>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</si>
  <si>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</si>
  <si>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</si>
  <si>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</si>
  <si>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</si>
  <si>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</si>
  <si>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</si>
  <si>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</si>
  <si>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>költségvetési egyenleg  MŰKÖDÉSI</t>
  </si>
  <si>
    <t>költségvetési egyenleg FELHALMOZÁSI</t>
  </si>
  <si>
    <t>Előző időszak (2014. év)</t>
  </si>
  <si>
    <t>Tárgyi időszak (2015. év)</t>
  </si>
  <si>
    <t xml:space="preserve">ÖNKORMÁNYZAT </t>
  </si>
  <si>
    <t>J)        PASSZÍV IDŐBELI ELHATÁROLÁSOK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</si>
  <si>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</si>
  <si>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</si>
  <si>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</si>
  <si>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</si>
  <si>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2015. évi módosított ei.</t>
  </si>
  <si>
    <t>2015. évi tény (teljesítés)</t>
  </si>
  <si>
    <t>1. melléklet a 8/2016.(V.30.) önkormányzati rendelethez</t>
  </si>
  <si>
    <t>2. melléklet a 8/2016.(V.30.) önkormányzati rendelethez</t>
  </si>
  <si>
    <t>3. melléklet a 8/2016.(V.30.) önkormányzati rendelethez</t>
  </si>
  <si>
    <t>4. melléklet a 8/2016.(V.30.) önkormányzati rendelethez</t>
  </si>
  <si>
    <t>5. melléklet a 8/2016.(V.30.) önkormányzati rendelethez</t>
  </si>
  <si>
    <t>2015. évi előirányzat</t>
  </si>
  <si>
    <t>6. melléklet a 8/2016.(V.30.) önkormányzati rendelethez</t>
  </si>
  <si>
    <t>7. melléklet a 8/2016.(V.30.) önkormányzati rendelethez</t>
  </si>
  <si>
    <t>8. melléklet a 8/2016.(V.30.) önkormányzati rendelethez</t>
  </si>
  <si>
    <t>9. melléklet a 8/2016.(V.30.) önkormányzati rendelethez</t>
  </si>
  <si>
    <t>10. melléklet a 8/2016.(V.30.) önkormányzati rendelethez</t>
  </si>
  <si>
    <t>11. melléklet a 8/2016.(V.30.) önkormányzati rendelethez</t>
  </si>
  <si>
    <t>12. melléklet a 8/2016.(V.30.) önkormányzati rendelethez</t>
  </si>
  <si>
    <t>13. melléklet a /2016.(V.30.) önkormányzati rendelethez</t>
  </si>
  <si>
    <t>13. melléklet a 8/2016.(V.30.) önkormányzati rendelethez</t>
  </si>
  <si>
    <t>14. melléklet a 8/2016.(V.30.) önkormányzati rendelethez</t>
  </si>
  <si>
    <t>15. melléklet a 8/2016.(V.30.)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</si>
</sst>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0.0"/>
    <numFmt numFmtId="185" formatCode="0.000"/>
    <numFmt numFmtId="186" formatCode="_-* #,##0.00\ [$Ft-40E]_-;\-* #,##0.00\ [$Ft-40E]_-;_-* &quot;-&quot;??\ [$Ft-40E]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0"/>
      <color indexed="8"/>
      <name val="Bookman Old Style"/>
      <family val="1"/>
    </font>
    <font>
      <sz val="8"/>
      <color indexed="8"/>
      <name val="Bookman Old Style"/>
      <family val="1"/>
    </font>
    <font>
      <b/>
      <sz val="14"/>
      <name val="Bookman Old Style"/>
      <family val="1"/>
    </font>
    <font>
      <b/>
      <sz val="11"/>
      <color indexed="63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1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173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49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3" fontId="7" fillId="0" borderId="10" xfId="46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" fontId="3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183" fontId="14" fillId="0" borderId="0" xfId="46" applyNumberFormat="1" applyFont="1" applyAlignment="1">
      <alignment/>
    </xf>
    <xf numFmtId="183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3" fontId="14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7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21" fillId="32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2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0" fillId="14" borderId="10" xfId="0" applyFill="1" applyBorder="1" applyAlignment="1">
      <alignment/>
    </xf>
    <xf numFmtId="0" fontId="6" fillId="7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9" fillId="1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2" fontId="17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38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3" fontId="14" fillId="37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 horizontal="left" vertical="top" wrapText="1"/>
    </xf>
    <xf numFmtId="3" fontId="14" fillId="6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23" fillId="37" borderId="10" xfId="0" applyFont="1" applyFill="1" applyBorder="1" applyAlignment="1">
      <alignment/>
    </xf>
    <xf numFmtId="173" fontId="11" fillId="37" borderId="10" xfId="0" applyNumberFormat="1" applyFont="1" applyFill="1" applyBorder="1" applyAlignment="1">
      <alignment vertical="center"/>
    </xf>
    <xf numFmtId="0" fontId="23" fillId="38" borderId="10" xfId="0" applyFont="1" applyFill="1" applyBorder="1" applyAlignment="1">
      <alignment/>
    </xf>
    <xf numFmtId="173" fontId="11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/>
    </xf>
    <xf numFmtId="0" fontId="6" fillId="6" borderId="10" xfId="0" applyFont="1" applyFill="1" applyBorder="1" applyAlignment="1">
      <alignment horizontal="left" vertical="center"/>
    </xf>
    <xf numFmtId="173" fontId="6" fillId="6" borderId="10" xfId="0" applyNumberFormat="1" applyFont="1" applyFill="1" applyBorder="1" applyAlignment="1">
      <alignment vertical="center"/>
    </xf>
    <xf numFmtId="0" fontId="14" fillId="6" borderId="10" xfId="0" applyFont="1" applyFill="1" applyBorder="1" applyAlignment="1">
      <alignment/>
    </xf>
    <xf numFmtId="0" fontId="9" fillId="6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19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76" fillId="0" borderId="0" xfId="0" applyFont="1" applyAlignment="1">
      <alignment/>
    </xf>
    <xf numFmtId="0" fontId="76" fillId="0" borderId="0" xfId="0" applyFont="1" applyFill="1" applyAlignment="1">
      <alignment horizontal="center"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0" fontId="76" fillId="0" borderId="10" xfId="0" applyFont="1" applyBorder="1" applyAlignment="1">
      <alignment/>
    </xf>
    <xf numFmtId="0" fontId="76" fillId="37" borderId="10" xfId="0" applyFont="1" applyFill="1" applyBorder="1" applyAlignment="1">
      <alignment/>
    </xf>
    <xf numFmtId="0" fontId="76" fillId="38" borderId="10" xfId="0" applyFont="1" applyFill="1" applyBorder="1" applyAlignment="1">
      <alignment/>
    </xf>
    <xf numFmtId="0" fontId="76" fillId="6" borderId="10" xfId="0" applyFont="1" applyFill="1" applyBorder="1" applyAlignment="1">
      <alignment/>
    </xf>
    <xf numFmtId="0" fontId="76" fillId="5" borderId="10" xfId="0" applyFont="1" applyFill="1" applyBorder="1" applyAlignment="1">
      <alignment/>
    </xf>
    <xf numFmtId="0" fontId="76" fillId="0" borderId="0" xfId="0" applyFont="1" applyAlignment="1">
      <alignment horizontal="right"/>
    </xf>
    <xf numFmtId="0" fontId="57" fillId="0" borderId="0" xfId="0" applyFont="1" applyFill="1" applyAlignment="1">
      <alignment horizontal="right"/>
    </xf>
    <xf numFmtId="1" fontId="14" fillId="0" borderId="10" xfId="0" applyNumberFormat="1" applyFont="1" applyBorder="1" applyAlignment="1">
      <alignment/>
    </xf>
    <xf numFmtId="1" fontId="76" fillId="0" borderId="10" xfId="0" applyNumberFormat="1" applyFont="1" applyBorder="1" applyAlignment="1">
      <alignment/>
    </xf>
    <xf numFmtId="1" fontId="14" fillId="37" borderId="10" xfId="0" applyNumberFormat="1" applyFont="1" applyFill="1" applyBorder="1" applyAlignment="1">
      <alignment/>
    </xf>
    <xf numFmtId="1" fontId="76" fillId="37" borderId="10" xfId="0" applyNumberFormat="1" applyFont="1" applyFill="1" applyBorder="1" applyAlignment="1">
      <alignment/>
    </xf>
    <xf numFmtId="1" fontId="14" fillId="38" borderId="10" xfId="0" applyNumberFormat="1" applyFont="1" applyFill="1" applyBorder="1" applyAlignment="1">
      <alignment/>
    </xf>
    <xf numFmtId="1" fontId="76" fillId="38" borderId="10" xfId="0" applyNumberFormat="1" applyFont="1" applyFill="1" applyBorder="1" applyAlignment="1">
      <alignment/>
    </xf>
    <xf numFmtId="1" fontId="14" fillId="6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right" vertical="center"/>
    </xf>
    <xf numFmtId="1" fontId="76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 wrapText="1"/>
    </xf>
    <xf numFmtId="1" fontId="7" fillId="6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183" fontId="5" fillId="0" borderId="10" xfId="46" applyNumberFormat="1" applyFont="1" applyBorder="1" applyAlignment="1">
      <alignment horizontal="center" vertical="center" wrapText="1"/>
    </xf>
    <xf numFmtId="183" fontId="5" fillId="0" borderId="10" xfId="46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183" fontId="7" fillId="0" borderId="10" xfId="46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183" fontId="8" fillId="0" borderId="10" xfId="46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83" fontId="14" fillId="0" borderId="10" xfId="46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83" fontId="11" fillId="0" borderId="10" xfId="46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3" fontId="11" fillId="0" borderId="10" xfId="46" applyNumberFormat="1" applyFont="1" applyBorder="1" applyAlignment="1">
      <alignment horizontal="right" vertical="center"/>
    </xf>
    <xf numFmtId="183" fontId="14" fillId="32" borderId="10" xfId="46" applyNumberFormat="1" applyFont="1" applyFill="1" applyBorder="1" applyAlignment="1">
      <alignment horizontal="right" vertical="center"/>
    </xf>
    <xf numFmtId="183" fontId="14" fillId="0" borderId="0" xfId="46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SheetLayoutView="100" zoomScalePageLayoutView="0" workbookViewId="0" topLeftCell="A1">
      <selection activeCell="C82" sqref="C82"/>
    </sheetView>
  </sheetViews>
  <sheetFormatPr defaultColWidth="9.140625" defaultRowHeight="15"/>
  <cols>
    <col min="1" max="1" width="101.28125" style="276" customWidth="1"/>
    <col min="2" max="2" width="9.140625" style="276" customWidth="1"/>
    <col min="3" max="3" width="5.7109375" style="276" customWidth="1"/>
    <col min="4" max="4" width="12.140625" style="276" customWidth="1"/>
    <col min="5" max="5" width="13.421875" style="276" customWidth="1"/>
    <col min="6" max="6" width="11.28125" style="276" customWidth="1"/>
    <col min="7" max="16384" width="9.140625" style="276" customWidth="1"/>
  </cols>
  <sheetData>
    <row r="1" spans="1:6" ht="15">
      <c r="A1" s="286" t="s">
        <v>1069</v>
      </c>
      <c r="B1" s="286"/>
      <c r="C1" s="286"/>
      <c r="D1" s="286"/>
      <c r="E1" s="286"/>
      <c r="F1" s="286"/>
    </row>
    <row r="2" spans="1:6" ht="26.25" customHeight="1">
      <c r="A2" s="259" t="s">
        <v>754</v>
      </c>
      <c r="B2" s="277"/>
      <c r="C2" s="277"/>
      <c r="D2" s="277"/>
      <c r="E2" s="277"/>
      <c r="F2" s="278"/>
    </row>
    <row r="3" spans="1:6" ht="30" customHeight="1">
      <c r="A3" s="261" t="s">
        <v>160</v>
      </c>
      <c r="B3" s="279"/>
      <c r="C3" s="279"/>
      <c r="D3" s="279"/>
      <c r="E3" s="279"/>
      <c r="F3" s="278"/>
    </row>
    <row r="4" spans="1:6" ht="15">
      <c r="A4" s="285"/>
      <c r="B4" s="285"/>
      <c r="C4" s="285"/>
      <c r="D4" s="285"/>
      <c r="E4" s="285"/>
      <c r="F4" s="285"/>
    </row>
    <row r="5" spans="1:5" ht="15">
      <c r="A5" s="133" t="s">
        <v>863</v>
      </c>
      <c r="E5" s="276" t="s">
        <v>623</v>
      </c>
    </row>
    <row r="6" spans="1:6" ht="45">
      <c r="A6" s="1" t="s">
        <v>224</v>
      </c>
      <c r="B6" s="2" t="s">
        <v>225</v>
      </c>
      <c r="C6" s="135"/>
      <c r="D6" s="174" t="s">
        <v>204</v>
      </c>
      <c r="E6" s="174" t="s">
        <v>1067</v>
      </c>
      <c r="F6" s="174" t="s">
        <v>1068</v>
      </c>
    </row>
    <row r="7" spans="1:6" ht="15">
      <c r="A7" s="30" t="s">
        <v>528</v>
      </c>
      <c r="B7" s="29" t="s">
        <v>251</v>
      </c>
      <c r="C7" s="104"/>
      <c r="D7" s="287">
        <v>17141</v>
      </c>
      <c r="E7" s="287">
        <v>18838</v>
      </c>
      <c r="F7" s="288">
        <v>18772</v>
      </c>
    </row>
    <row r="8" spans="1:6" ht="15">
      <c r="A8" s="4" t="s">
        <v>529</v>
      </c>
      <c r="B8" s="29" t="s">
        <v>258</v>
      </c>
      <c r="C8" s="104"/>
      <c r="D8" s="287">
        <v>5341</v>
      </c>
      <c r="E8" s="287">
        <v>5341</v>
      </c>
      <c r="F8" s="288">
        <v>5196</v>
      </c>
    </row>
    <row r="9" spans="1:6" ht="15">
      <c r="A9" s="52" t="s">
        <v>620</v>
      </c>
      <c r="B9" s="53" t="s">
        <v>259</v>
      </c>
      <c r="C9" s="104"/>
      <c r="D9" s="287">
        <f>SUM(D7:D8)</f>
        <v>22482</v>
      </c>
      <c r="E9" s="287">
        <f>SUM(E7:E8)</f>
        <v>24179</v>
      </c>
      <c r="F9" s="287">
        <f>SUM(F7:F8)</f>
        <v>23968</v>
      </c>
    </row>
    <row r="10" spans="1:6" ht="15">
      <c r="A10" s="38" t="s">
        <v>591</v>
      </c>
      <c r="B10" s="53" t="s">
        <v>260</v>
      </c>
      <c r="C10" s="104"/>
      <c r="D10" s="287">
        <v>5292</v>
      </c>
      <c r="E10" s="287">
        <v>5940</v>
      </c>
      <c r="F10" s="288">
        <v>5940</v>
      </c>
    </row>
    <row r="11" spans="1:6" ht="15">
      <c r="A11" s="4" t="s">
        <v>530</v>
      </c>
      <c r="B11" s="29" t="s">
        <v>267</v>
      </c>
      <c r="C11" s="104"/>
      <c r="D11" s="287">
        <v>11840</v>
      </c>
      <c r="E11" s="287">
        <v>11837</v>
      </c>
      <c r="F11" s="288">
        <v>10367</v>
      </c>
    </row>
    <row r="12" spans="1:6" ht="15">
      <c r="A12" s="4" t="s">
        <v>621</v>
      </c>
      <c r="B12" s="29" t="s">
        <v>272</v>
      </c>
      <c r="C12" s="104"/>
      <c r="D12" s="287">
        <v>4466</v>
      </c>
      <c r="E12" s="287">
        <v>4466</v>
      </c>
      <c r="F12" s="288">
        <v>4264</v>
      </c>
    </row>
    <row r="13" spans="1:6" ht="15">
      <c r="A13" s="4" t="s">
        <v>531</v>
      </c>
      <c r="B13" s="29" t="s">
        <v>284</v>
      </c>
      <c r="C13" s="104"/>
      <c r="D13" s="287">
        <v>32062</v>
      </c>
      <c r="E13" s="287">
        <v>38724</v>
      </c>
      <c r="F13" s="288">
        <v>36642</v>
      </c>
    </row>
    <row r="14" spans="1:6" ht="15">
      <c r="A14" s="4" t="s">
        <v>532</v>
      </c>
      <c r="B14" s="29" t="s">
        <v>289</v>
      </c>
      <c r="C14" s="104"/>
      <c r="D14" s="287">
        <v>870</v>
      </c>
      <c r="E14" s="287">
        <v>870</v>
      </c>
      <c r="F14" s="288">
        <v>657</v>
      </c>
    </row>
    <row r="15" spans="1:6" ht="15">
      <c r="A15" s="4" t="s">
        <v>533</v>
      </c>
      <c r="B15" s="29" t="s">
        <v>298</v>
      </c>
      <c r="C15" s="104"/>
      <c r="D15" s="287">
        <v>14022</v>
      </c>
      <c r="E15" s="287">
        <v>17308</v>
      </c>
      <c r="F15" s="288">
        <v>15101</v>
      </c>
    </row>
    <row r="16" spans="1:6" ht="15">
      <c r="A16" s="38" t="s">
        <v>534</v>
      </c>
      <c r="B16" s="53" t="s">
        <v>299</v>
      </c>
      <c r="C16" s="104"/>
      <c r="D16" s="287">
        <f>SUM(D11:D15)</f>
        <v>63260</v>
      </c>
      <c r="E16" s="287">
        <f>SUM(E11:E15)</f>
        <v>73205</v>
      </c>
      <c r="F16" s="287">
        <f>SUM(F11:F15)</f>
        <v>67031</v>
      </c>
    </row>
    <row r="17" spans="1:6" ht="15">
      <c r="A17" s="11" t="s">
        <v>300</v>
      </c>
      <c r="B17" s="29" t="s">
        <v>301</v>
      </c>
      <c r="C17" s="104"/>
      <c r="D17" s="287"/>
      <c r="E17" s="287"/>
      <c r="F17" s="288"/>
    </row>
    <row r="18" spans="1:6" ht="15">
      <c r="A18" s="11" t="s">
        <v>535</v>
      </c>
      <c r="B18" s="29" t="s">
        <v>302</v>
      </c>
      <c r="C18" s="104"/>
      <c r="D18" s="287">
        <v>1070</v>
      </c>
      <c r="E18" s="287">
        <v>1070</v>
      </c>
      <c r="F18" s="288">
        <v>41</v>
      </c>
    </row>
    <row r="19" spans="1:6" ht="15">
      <c r="A19" s="15" t="s">
        <v>597</v>
      </c>
      <c r="B19" s="29" t="s">
        <v>303</v>
      </c>
      <c r="C19" s="104"/>
      <c r="D19" s="287"/>
      <c r="E19" s="287"/>
      <c r="F19" s="288"/>
    </row>
    <row r="20" spans="1:6" ht="15">
      <c r="A20" s="15" t="s">
        <v>598</v>
      </c>
      <c r="B20" s="29" t="s">
        <v>304</v>
      </c>
      <c r="C20" s="104"/>
      <c r="D20" s="287">
        <v>460</v>
      </c>
      <c r="E20" s="287">
        <v>460</v>
      </c>
      <c r="F20" s="288">
        <v>36</v>
      </c>
    </row>
    <row r="21" spans="1:6" ht="15">
      <c r="A21" s="15" t="s">
        <v>599</v>
      </c>
      <c r="B21" s="29" t="s">
        <v>305</v>
      </c>
      <c r="C21" s="104"/>
      <c r="D21" s="287">
        <v>0</v>
      </c>
      <c r="E21" s="287">
        <v>30</v>
      </c>
      <c r="F21" s="288">
        <v>30</v>
      </c>
    </row>
    <row r="22" spans="1:6" ht="15">
      <c r="A22" s="11" t="s">
        <v>600</v>
      </c>
      <c r="B22" s="29" t="s">
        <v>306</v>
      </c>
      <c r="C22" s="104"/>
      <c r="D22" s="287">
        <v>100</v>
      </c>
      <c r="E22" s="287">
        <v>236</v>
      </c>
      <c r="F22" s="288">
        <v>236</v>
      </c>
    </row>
    <row r="23" spans="1:6" ht="15">
      <c r="A23" s="11" t="s">
        <v>601</v>
      </c>
      <c r="B23" s="29" t="s">
        <v>307</v>
      </c>
      <c r="C23" s="104"/>
      <c r="D23" s="287">
        <v>75</v>
      </c>
      <c r="E23" s="287">
        <v>75</v>
      </c>
      <c r="F23" s="288">
        <v>35</v>
      </c>
    </row>
    <row r="24" spans="1:6" ht="15">
      <c r="A24" s="11" t="s">
        <v>602</v>
      </c>
      <c r="B24" s="29" t="s">
        <v>308</v>
      </c>
      <c r="C24" s="104"/>
      <c r="D24" s="287">
        <v>2830</v>
      </c>
      <c r="E24" s="287">
        <v>2830</v>
      </c>
      <c r="F24" s="288">
        <v>2164</v>
      </c>
    </row>
    <row r="25" spans="1:6" ht="15">
      <c r="A25" s="50" t="s">
        <v>564</v>
      </c>
      <c r="B25" s="53" t="s">
        <v>309</v>
      </c>
      <c r="C25" s="104"/>
      <c r="D25" s="287">
        <f>SUM(D17:D24)</f>
        <v>4535</v>
      </c>
      <c r="E25" s="287">
        <f>SUM(E17:E24)</f>
        <v>4701</v>
      </c>
      <c r="F25" s="287">
        <f>SUM(F17:F24)</f>
        <v>2542</v>
      </c>
    </row>
    <row r="26" spans="1:6" ht="15">
      <c r="A26" s="10" t="s">
        <v>603</v>
      </c>
      <c r="B26" s="29" t="s">
        <v>310</v>
      </c>
      <c r="C26" s="104"/>
      <c r="D26" s="287"/>
      <c r="E26" s="287"/>
      <c r="F26" s="288"/>
    </row>
    <row r="27" spans="1:6" ht="15">
      <c r="A27" s="10" t="s">
        <v>311</v>
      </c>
      <c r="B27" s="29" t="s">
        <v>312</v>
      </c>
      <c r="C27" s="104"/>
      <c r="D27" s="287"/>
      <c r="E27" s="287">
        <v>5</v>
      </c>
      <c r="F27" s="288">
        <v>5</v>
      </c>
    </row>
    <row r="28" spans="1:6" ht="15">
      <c r="A28" s="10" t="s">
        <v>313</v>
      </c>
      <c r="B28" s="29" t="s">
        <v>314</v>
      </c>
      <c r="C28" s="104"/>
      <c r="D28" s="287"/>
      <c r="E28" s="287"/>
      <c r="F28" s="288"/>
    </row>
    <row r="29" spans="1:6" ht="15">
      <c r="A29" s="10" t="s">
        <v>565</v>
      </c>
      <c r="B29" s="29" t="s">
        <v>315</v>
      </c>
      <c r="C29" s="104"/>
      <c r="D29" s="287"/>
      <c r="E29" s="287"/>
      <c r="F29" s="288"/>
    </row>
    <row r="30" spans="1:6" ht="15">
      <c r="A30" s="10" t="s">
        <v>604</v>
      </c>
      <c r="B30" s="29" t="s">
        <v>316</v>
      </c>
      <c r="C30" s="104"/>
      <c r="D30" s="287"/>
      <c r="E30" s="287"/>
      <c r="F30" s="288"/>
    </row>
    <row r="31" spans="1:6" ht="15">
      <c r="A31" s="10" t="s">
        <v>567</v>
      </c>
      <c r="B31" s="29" t="s">
        <v>317</v>
      </c>
      <c r="C31" s="104"/>
      <c r="D31" s="287">
        <v>5290</v>
      </c>
      <c r="E31" s="287">
        <v>6121</v>
      </c>
      <c r="F31" s="288">
        <v>6121</v>
      </c>
    </row>
    <row r="32" spans="1:6" ht="15">
      <c r="A32" s="10" t="s">
        <v>605</v>
      </c>
      <c r="B32" s="29" t="s">
        <v>318</v>
      </c>
      <c r="C32" s="104"/>
      <c r="D32" s="287"/>
      <c r="E32" s="287"/>
      <c r="F32" s="288"/>
    </row>
    <row r="33" spans="1:6" ht="15">
      <c r="A33" s="10" t="s">
        <v>606</v>
      </c>
      <c r="B33" s="29" t="s">
        <v>319</v>
      </c>
      <c r="C33" s="104"/>
      <c r="D33" s="287"/>
      <c r="E33" s="287"/>
      <c r="F33" s="288"/>
    </row>
    <row r="34" spans="1:6" ht="15">
      <c r="A34" s="10" t="s">
        <v>320</v>
      </c>
      <c r="B34" s="29" t="s">
        <v>321</v>
      </c>
      <c r="C34" s="104"/>
      <c r="D34" s="287"/>
      <c r="E34" s="287"/>
      <c r="F34" s="288"/>
    </row>
    <row r="35" spans="1:6" ht="15">
      <c r="A35" s="19" t="s">
        <v>322</v>
      </c>
      <c r="B35" s="29" t="s">
        <v>323</v>
      </c>
      <c r="C35" s="104"/>
      <c r="D35" s="287"/>
      <c r="E35" s="287"/>
      <c r="F35" s="288"/>
    </row>
    <row r="36" spans="1:6" ht="15">
      <c r="A36" s="10" t="s">
        <v>607</v>
      </c>
      <c r="B36" s="29" t="s">
        <v>325</v>
      </c>
      <c r="C36" s="104"/>
      <c r="D36" s="287">
        <v>1849</v>
      </c>
      <c r="E36" s="287">
        <v>25541</v>
      </c>
      <c r="F36" s="288">
        <v>24655</v>
      </c>
    </row>
    <row r="37" spans="1:6" ht="15">
      <c r="A37" s="19" t="s">
        <v>126</v>
      </c>
      <c r="B37" s="29" t="s">
        <v>679</v>
      </c>
      <c r="C37" s="104"/>
      <c r="D37" s="287">
        <v>132177</v>
      </c>
      <c r="E37" s="287">
        <v>103322</v>
      </c>
      <c r="F37" s="288"/>
    </row>
    <row r="38" spans="1:6" ht="15">
      <c r="A38" s="19" t="s">
        <v>127</v>
      </c>
      <c r="B38" s="29" t="s">
        <v>679</v>
      </c>
      <c r="C38" s="104"/>
      <c r="D38" s="287"/>
      <c r="E38" s="287"/>
      <c r="F38" s="288"/>
    </row>
    <row r="39" spans="1:6" ht="15">
      <c r="A39" s="50" t="s">
        <v>570</v>
      </c>
      <c r="B39" s="53" t="s">
        <v>326</v>
      </c>
      <c r="C39" s="104"/>
      <c r="D39" s="287">
        <f>SUM(D26:D38)</f>
        <v>139316</v>
      </c>
      <c r="E39" s="287">
        <f>SUM(E26:E38)</f>
        <v>134989</v>
      </c>
      <c r="F39" s="287">
        <f>SUM(F26:F38)</f>
        <v>30781</v>
      </c>
    </row>
    <row r="40" spans="1:6" ht="15.75">
      <c r="A40" s="240" t="s">
        <v>75</v>
      </c>
      <c r="B40" s="241"/>
      <c r="C40" s="233"/>
      <c r="D40" s="289"/>
      <c r="E40" s="289"/>
      <c r="F40" s="290"/>
    </row>
    <row r="41" spans="1:6" ht="15">
      <c r="A41" s="33" t="s">
        <v>327</v>
      </c>
      <c r="B41" s="29" t="s">
        <v>328</v>
      </c>
      <c r="C41" s="104"/>
      <c r="D41" s="287">
        <v>5000</v>
      </c>
      <c r="E41" s="287">
        <v>6095</v>
      </c>
      <c r="F41" s="288">
        <v>1794</v>
      </c>
    </row>
    <row r="42" spans="1:6" ht="15">
      <c r="A42" s="33" t="s">
        <v>608</v>
      </c>
      <c r="B42" s="29" t="s">
        <v>329</v>
      </c>
      <c r="C42" s="104"/>
      <c r="D42" s="287">
        <v>15951</v>
      </c>
      <c r="E42" s="287">
        <v>15951</v>
      </c>
      <c r="F42" s="288">
        <v>3006</v>
      </c>
    </row>
    <row r="43" spans="1:6" ht="15">
      <c r="A43" s="33" t="s">
        <v>330</v>
      </c>
      <c r="B43" s="29" t="s">
        <v>331</v>
      </c>
      <c r="C43" s="104"/>
      <c r="D43" s="287"/>
      <c r="E43" s="287">
        <v>739</v>
      </c>
      <c r="F43" s="288">
        <v>739</v>
      </c>
    </row>
    <row r="44" spans="1:6" ht="15">
      <c r="A44" s="33" t="s">
        <v>332</v>
      </c>
      <c r="B44" s="29" t="s">
        <v>333</v>
      </c>
      <c r="C44" s="104"/>
      <c r="D44" s="287">
        <v>30149</v>
      </c>
      <c r="E44" s="287">
        <v>36775</v>
      </c>
      <c r="F44" s="288">
        <v>8460</v>
      </c>
    </row>
    <row r="45" spans="1:6" ht="15">
      <c r="A45" s="5" t="s">
        <v>334</v>
      </c>
      <c r="B45" s="29" t="s">
        <v>335</v>
      </c>
      <c r="C45" s="104"/>
      <c r="D45" s="287"/>
      <c r="E45" s="287"/>
      <c r="F45" s="288"/>
    </row>
    <row r="46" spans="1:6" ht="15">
      <c r="A46" s="5" t="s">
        <v>336</v>
      </c>
      <c r="B46" s="29" t="s">
        <v>337</v>
      </c>
      <c r="C46" s="104"/>
      <c r="D46" s="287"/>
      <c r="E46" s="287"/>
      <c r="F46" s="288"/>
    </row>
    <row r="47" spans="1:6" ht="15">
      <c r="A47" s="5" t="s">
        <v>338</v>
      </c>
      <c r="B47" s="29" t="s">
        <v>339</v>
      </c>
      <c r="C47" s="104"/>
      <c r="D47" s="287">
        <v>13800</v>
      </c>
      <c r="E47" s="287">
        <v>16061</v>
      </c>
      <c r="F47" s="288">
        <v>3476</v>
      </c>
    </row>
    <row r="48" spans="1:6" ht="15">
      <c r="A48" s="51" t="s">
        <v>572</v>
      </c>
      <c r="B48" s="53" t="s">
        <v>340</v>
      </c>
      <c r="C48" s="104"/>
      <c r="D48" s="287">
        <f>SUM(D41:D47)</f>
        <v>64900</v>
      </c>
      <c r="E48" s="287">
        <f>SUM(E41:E47)</f>
        <v>75621</v>
      </c>
      <c r="F48" s="287">
        <f>SUM(F41:F47)</f>
        <v>17475</v>
      </c>
    </row>
    <row r="49" spans="1:6" ht="15">
      <c r="A49" s="11" t="s">
        <v>341</v>
      </c>
      <c r="B49" s="29" t="s">
        <v>342</v>
      </c>
      <c r="C49" s="104"/>
      <c r="D49" s="287">
        <v>27559</v>
      </c>
      <c r="E49" s="287">
        <v>31167</v>
      </c>
      <c r="F49" s="288">
        <v>31167</v>
      </c>
    </row>
    <row r="50" spans="1:6" ht="15">
      <c r="A50" s="11" t="s">
        <v>343</v>
      </c>
      <c r="B50" s="29" t="s">
        <v>344</v>
      </c>
      <c r="C50" s="104"/>
      <c r="D50" s="287"/>
      <c r="E50" s="287"/>
      <c r="F50" s="288"/>
    </row>
    <row r="51" spans="1:6" ht="15">
      <c r="A51" s="11" t="s">
        <v>345</v>
      </c>
      <c r="B51" s="29" t="s">
        <v>346</v>
      </c>
      <c r="C51" s="104"/>
      <c r="D51" s="287"/>
      <c r="E51" s="287"/>
      <c r="F51" s="288"/>
    </row>
    <row r="52" spans="1:6" ht="15">
      <c r="A52" s="11" t="s">
        <v>347</v>
      </c>
      <c r="B52" s="29" t="s">
        <v>348</v>
      </c>
      <c r="C52" s="104"/>
      <c r="D52" s="287">
        <v>7441</v>
      </c>
      <c r="E52" s="287">
        <v>8354</v>
      </c>
      <c r="F52" s="288">
        <v>8354</v>
      </c>
    </row>
    <row r="53" spans="1:6" ht="15">
      <c r="A53" s="50" t="s">
        <v>573</v>
      </c>
      <c r="B53" s="53" t="s">
        <v>349</v>
      </c>
      <c r="C53" s="104"/>
      <c r="D53" s="287">
        <f>SUM(D49:D52)</f>
        <v>35000</v>
      </c>
      <c r="E53" s="287">
        <f>SUM(E49:E52)</f>
        <v>39521</v>
      </c>
      <c r="F53" s="287">
        <f>SUM(F49:F52)</f>
        <v>39521</v>
      </c>
    </row>
    <row r="54" spans="1:6" ht="15">
      <c r="A54" s="11" t="s">
        <v>350</v>
      </c>
      <c r="B54" s="29" t="s">
        <v>351</v>
      </c>
      <c r="C54" s="104"/>
      <c r="D54" s="287"/>
      <c r="E54" s="287"/>
      <c r="F54" s="288"/>
    </row>
    <row r="55" spans="1:6" ht="15">
      <c r="A55" s="11" t="s">
        <v>609</v>
      </c>
      <c r="B55" s="29" t="s">
        <v>352</v>
      </c>
      <c r="C55" s="104"/>
      <c r="D55" s="287"/>
      <c r="E55" s="287"/>
      <c r="F55" s="288"/>
    </row>
    <row r="56" spans="1:6" ht="15">
      <c r="A56" s="11" t="s">
        <v>610</v>
      </c>
      <c r="B56" s="29" t="s">
        <v>353</v>
      </c>
      <c r="C56" s="104"/>
      <c r="D56" s="287"/>
      <c r="E56" s="287"/>
      <c r="F56" s="288"/>
    </row>
    <row r="57" spans="1:6" ht="15">
      <c r="A57" s="11" t="s">
        <v>611</v>
      </c>
      <c r="B57" s="29" t="s">
        <v>354</v>
      </c>
      <c r="C57" s="104"/>
      <c r="D57" s="287">
        <v>565</v>
      </c>
      <c r="E57" s="287">
        <v>565</v>
      </c>
      <c r="F57" s="288">
        <v>0</v>
      </c>
    </row>
    <row r="58" spans="1:6" ht="15">
      <c r="A58" s="11" t="s">
        <v>612</v>
      </c>
      <c r="B58" s="29" t="s">
        <v>355</v>
      </c>
      <c r="C58" s="104"/>
      <c r="D58" s="287"/>
      <c r="E58" s="287"/>
      <c r="F58" s="288"/>
    </row>
    <row r="59" spans="1:6" ht="15">
      <c r="A59" s="11" t="s">
        <v>613</v>
      </c>
      <c r="B59" s="29" t="s">
        <v>356</v>
      </c>
      <c r="C59" s="104"/>
      <c r="D59" s="287"/>
      <c r="E59" s="287"/>
      <c r="F59" s="288"/>
    </row>
    <row r="60" spans="1:6" ht="15">
      <c r="A60" s="11" t="s">
        <v>357</v>
      </c>
      <c r="B60" s="29" t="s">
        <v>358</v>
      </c>
      <c r="C60" s="104"/>
      <c r="D60" s="287"/>
      <c r="E60" s="287"/>
      <c r="F60" s="288"/>
    </row>
    <row r="61" spans="1:6" ht="15">
      <c r="A61" s="11" t="s">
        <v>614</v>
      </c>
      <c r="B61" s="29" t="s">
        <v>359</v>
      </c>
      <c r="C61" s="104"/>
      <c r="D61" s="287"/>
      <c r="E61" s="287"/>
      <c r="F61" s="288"/>
    </row>
    <row r="62" spans="1:6" ht="15">
      <c r="A62" s="50" t="s">
        <v>574</v>
      </c>
      <c r="B62" s="53" t="s">
        <v>360</v>
      </c>
      <c r="C62" s="104"/>
      <c r="D62" s="287">
        <f>SUM(D54:D61)</f>
        <v>565</v>
      </c>
      <c r="E62" s="287">
        <f>SUM(E54:E61)</f>
        <v>565</v>
      </c>
      <c r="F62" s="287">
        <f>SUM(F54:F61)</f>
        <v>0</v>
      </c>
    </row>
    <row r="63" spans="1:6" ht="15.75">
      <c r="A63" s="242" t="s">
        <v>74</v>
      </c>
      <c r="B63" s="243"/>
      <c r="C63" s="244"/>
      <c r="D63" s="291"/>
      <c r="E63" s="291"/>
      <c r="F63" s="292"/>
    </row>
    <row r="64" spans="1:6" ht="15.75">
      <c r="A64" s="245" t="s">
        <v>622</v>
      </c>
      <c r="B64" s="246" t="s">
        <v>361</v>
      </c>
      <c r="C64" s="247"/>
      <c r="D64" s="293">
        <f>SUM(D9+D10+D16+D25+D39+D48+D53+D62)</f>
        <v>335350</v>
      </c>
      <c r="E64" s="293">
        <f>SUM(E9+E10+E16+E25+E39+E48+E53+E62)</f>
        <v>358721</v>
      </c>
      <c r="F64" s="293">
        <f>SUM(F9+F10+F16+F25+F39+F48+F53+F62)</f>
        <v>187258</v>
      </c>
    </row>
    <row r="65" spans="1:6" ht="15">
      <c r="A65" s="13" t="s">
        <v>579</v>
      </c>
      <c r="B65" s="6" t="s">
        <v>369</v>
      </c>
      <c r="C65" s="13"/>
      <c r="D65" s="294"/>
      <c r="E65" s="294"/>
      <c r="F65" s="288"/>
    </row>
    <row r="66" spans="1:6" ht="15">
      <c r="A66" s="12" t="s">
        <v>582</v>
      </c>
      <c r="B66" s="6" t="s">
        <v>377</v>
      </c>
      <c r="C66" s="12"/>
      <c r="D66" s="295"/>
      <c r="E66" s="295"/>
      <c r="F66" s="288"/>
    </row>
    <row r="67" spans="1:6" ht="15">
      <c r="A67" s="36" t="s">
        <v>378</v>
      </c>
      <c r="B67" s="4" t="s">
        <v>379</v>
      </c>
      <c r="C67" s="36"/>
      <c r="D67" s="296"/>
      <c r="E67" s="296"/>
      <c r="F67" s="288"/>
    </row>
    <row r="68" spans="1:6" ht="15">
      <c r="A68" s="36" t="s">
        <v>380</v>
      </c>
      <c r="B68" s="4" t="s">
        <v>381</v>
      </c>
      <c r="C68" s="36"/>
      <c r="D68" s="297">
        <v>1255</v>
      </c>
      <c r="E68" s="297">
        <v>1894</v>
      </c>
      <c r="F68" s="298">
        <v>1894</v>
      </c>
    </row>
    <row r="69" spans="1:6" ht="15">
      <c r="A69" s="12" t="s">
        <v>382</v>
      </c>
      <c r="B69" s="6" t="s">
        <v>383</v>
      </c>
      <c r="C69" s="36"/>
      <c r="D69" s="297"/>
      <c r="E69" s="297"/>
      <c r="F69" s="298"/>
    </row>
    <row r="70" spans="1:6" ht="15">
      <c r="A70" s="36" t="s">
        <v>384</v>
      </c>
      <c r="B70" s="4" t="s">
        <v>385</v>
      </c>
      <c r="C70" s="36"/>
      <c r="D70" s="297"/>
      <c r="E70" s="297"/>
      <c r="F70" s="298"/>
    </row>
    <row r="71" spans="1:6" ht="15">
      <c r="A71" s="36" t="s">
        <v>386</v>
      </c>
      <c r="B71" s="4" t="s">
        <v>387</v>
      </c>
      <c r="C71" s="36"/>
      <c r="D71" s="297"/>
      <c r="E71" s="297"/>
      <c r="F71" s="298"/>
    </row>
    <row r="72" spans="1:6" ht="15">
      <c r="A72" s="36" t="s">
        <v>388</v>
      </c>
      <c r="B72" s="4" t="s">
        <v>389</v>
      </c>
      <c r="C72" s="36"/>
      <c r="D72" s="297"/>
      <c r="E72" s="297"/>
      <c r="F72" s="298"/>
    </row>
    <row r="73" spans="1:6" ht="15">
      <c r="A73" s="37" t="s">
        <v>583</v>
      </c>
      <c r="B73" s="38" t="s">
        <v>390</v>
      </c>
      <c r="C73" s="12"/>
      <c r="D73" s="299">
        <f>SUM(D65+D66+D67+D68+D69+D70+D71+D72)</f>
        <v>1255</v>
      </c>
      <c r="E73" s="299">
        <f>SUM(E65+E66+E67+E68+E69+E70+E71+E72)</f>
        <v>1894</v>
      </c>
      <c r="F73" s="299">
        <f>SUM(F65+F66+F67+F68+F69+F70+F71+F72)</f>
        <v>1894</v>
      </c>
    </row>
    <row r="74" spans="1:6" ht="15">
      <c r="A74" s="36" t="s">
        <v>391</v>
      </c>
      <c r="B74" s="4" t="s">
        <v>392</v>
      </c>
      <c r="C74" s="36"/>
      <c r="D74" s="297"/>
      <c r="E74" s="297"/>
      <c r="F74" s="298"/>
    </row>
    <row r="75" spans="1:6" ht="15">
      <c r="A75" s="11" t="s">
        <v>393</v>
      </c>
      <c r="B75" s="4" t="s">
        <v>394</v>
      </c>
      <c r="C75" s="11"/>
      <c r="D75" s="300"/>
      <c r="E75" s="300"/>
      <c r="F75" s="298"/>
    </row>
    <row r="76" spans="1:6" ht="15">
      <c r="A76" s="36" t="s">
        <v>619</v>
      </c>
      <c r="B76" s="4" t="s">
        <v>395</v>
      </c>
      <c r="C76" s="36"/>
      <c r="D76" s="297"/>
      <c r="E76" s="297"/>
      <c r="F76" s="298"/>
    </row>
    <row r="77" spans="1:6" ht="15">
      <c r="A77" s="36" t="s">
        <v>588</v>
      </c>
      <c r="B77" s="4" t="s">
        <v>396</v>
      </c>
      <c r="C77" s="36"/>
      <c r="D77" s="297"/>
      <c r="E77" s="297"/>
      <c r="F77" s="298"/>
    </row>
    <row r="78" spans="1:6" ht="15">
      <c r="A78" s="37" t="s">
        <v>589</v>
      </c>
      <c r="B78" s="38" t="s">
        <v>400</v>
      </c>
      <c r="C78" s="12"/>
      <c r="D78" s="299"/>
      <c r="E78" s="299"/>
      <c r="F78" s="298"/>
    </row>
    <row r="79" spans="1:6" ht="15">
      <c r="A79" s="11" t="s">
        <v>401</v>
      </c>
      <c r="B79" s="4" t="s">
        <v>402</v>
      </c>
      <c r="C79" s="11"/>
      <c r="D79" s="300"/>
      <c r="E79" s="300"/>
      <c r="F79" s="298"/>
    </row>
    <row r="80" spans="1:6" ht="15.75">
      <c r="A80" s="248" t="s">
        <v>638</v>
      </c>
      <c r="B80" s="249" t="s">
        <v>403</v>
      </c>
      <c r="C80" s="250"/>
      <c r="D80" s="301">
        <f>SUM(D73+D78)</f>
        <v>1255</v>
      </c>
      <c r="E80" s="301">
        <f>SUM(E73+E78)</f>
        <v>1894</v>
      </c>
      <c r="F80" s="301">
        <f>SUM(F73+F78)</f>
        <v>1894</v>
      </c>
    </row>
    <row r="81" spans="1:6" ht="15.75">
      <c r="A81" s="251" t="s">
        <v>674</v>
      </c>
      <c r="B81" s="252"/>
      <c r="C81" s="233"/>
      <c r="D81" s="289">
        <f>SUM(D64+D80)</f>
        <v>336605</v>
      </c>
      <c r="E81" s="289">
        <f>SUM(E64+E80)</f>
        <v>360615</v>
      </c>
      <c r="F81" s="289">
        <f>SUM(F64+F80)</f>
        <v>189152</v>
      </c>
    </row>
    <row r="82" spans="1:6" ht="45">
      <c r="A82" s="1" t="s">
        <v>224</v>
      </c>
      <c r="B82" s="2" t="s">
        <v>176</v>
      </c>
      <c r="C82" s="135"/>
      <c r="D82" s="174" t="s">
        <v>204</v>
      </c>
      <c r="E82" s="174" t="s">
        <v>1067</v>
      </c>
      <c r="F82" s="135" t="s">
        <v>1068</v>
      </c>
    </row>
    <row r="83" spans="1:6" ht="15">
      <c r="A83" s="4" t="s">
        <v>0</v>
      </c>
      <c r="B83" s="5" t="s">
        <v>416</v>
      </c>
      <c r="C83" s="280"/>
      <c r="D83" s="280">
        <v>31384</v>
      </c>
      <c r="E83" s="280">
        <v>56500</v>
      </c>
      <c r="F83" s="280">
        <v>56499</v>
      </c>
    </row>
    <row r="84" spans="1:6" ht="15">
      <c r="A84" s="4" t="s">
        <v>417</v>
      </c>
      <c r="B84" s="5" t="s">
        <v>418</v>
      </c>
      <c r="C84" s="280"/>
      <c r="D84" s="280"/>
      <c r="E84" s="280"/>
      <c r="F84" s="280"/>
    </row>
    <row r="85" spans="1:6" ht="15">
      <c r="A85" s="4" t="s">
        <v>419</v>
      </c>
      <c r="B85" s="5" t="s">
        <v>420</v>
      </c>
      <c r="C85" s="280"/>
      <c r="D85" s="280"/>
      <c r="E85" s="280"/>
      <c r="F85" s="280"/>
    </row>
    <row r="86" spans="1:6" ht="15">
      <c r="A86" s="4" t="s">
        <v>639</v>
      </c>
      <c r="B86" s="5" t="s">
        <v>421</v>
      </c>
      <c r="C86" s="280"/>
      <c r="D86" s="280"/>
      <c r="E86" s="280"/>
      <c r="F86" s="280"/>
    </row>
    <row r="87" spans="1:6" ht="15">
      <c r="A87" s="4" t="s">
        <v>640</v>
      </c>
      <c r="B87" s="5" t="s">
        <v>422</v>
      </c>
      <c r="C87" s="280"/>
      <c r="D87" s="280"/>
      <c r="E87" s="280"/>
      <c r="F87" s="280"/>
    </row>
    <row r="88" spans="1:6" ht="15">
      <c r="A88" s="4" t="s">
        <v>641</v>
      </c>
      <c r="B88" s="5" t="s">
        <v>423</v>
      </c>
      <c r="C88" s="280"/>
      <c r="D88" s="280"/>
      <c r="E88" s="280">
        <v>3122</v>
      </c>
      <c r="F88" s="280">
        <v>6431</v>
      </c>
    </row>
    <row r="89" spans="1:6" ht="15">
      <c r="A89" s="38" t="s">
        <v>1</v>
      </c>
      <c r="B89" s="51" t="s">
        <v>424</v>
      </c>
      <c r="C89" s="280"/>
      <c r="D89" s="280">
        <f>SUM(D83:D88)</f>
        <v>31384</v>
      </c>
      <c r="E89" s="280">
        <f>SUM(E83:E88)</f>
        <v>59622</v>
      </c>
      <c r="F89" s="280">
        <f>SUM(F83:F88)</f>
        <v>62930</v>
      </c>
    </row>
    <row r="90" spans="1:6" ht="15">
      <c r="A90" s="4" t="s">
        <v>3</v>
      </c>
      <c r="B90" s="5" t="s">
        <v>435</v>
      </c>
      <c r="C90" s="280"/>
      <c r="D90" s="280"/>
      <c r="E90" s="280"/>
      <c r="F90" s="280"/>
    </row>
    <row r="91" spans="1:6" ht="15">
      <c r="A91" s="4" t="s">
        <v>647</v>
      </c>
      <c r="B91" s="5" t="s">
        <v>436</v>
      </c>
      <c r="C91" s="280"/>
      <c r="D91" s="280"/>
      <c r="E91" s="280"/>
      <c r="F91" s="280"/>
    </row>
    <row r="92" spans="1:6" ht="15">
      <c r="A92" s="4" t="s">
        <v>648</v>
      </c>
      <c r="B92" s="5" t="s">
        <v>437</v>
      </c>
      <c r="C92" s="280"/>
      <c r="D92" s="280"/>
      <c r="E92" s="280"/>
      <c r="F92" s="280"/>
    </row>
    <row r="93" spans="1:6" ht="15">
      <c r="A93" s="4" t="s">
        <v>649</v>
      </c>
      <c r="B93" s="5" t="s">
        <v>438</v>
      </c>
      <c r="C93" s="280"/>
      <c r="D93" s="280">
        <v>35300</v>
      </c>
      <c r="E93" s="280">
        <v>37453</v>
      </c>
      <c r="F93" s="280">
        <v>37450</v>
      </c>
    </row>
    <row r="94" spans="1:6" ht="15">
      <c r="A94" s="4" t="s">
        <v>4</v>
      </c>
      <c r="B94" s="5" t="s">
        <v>454</v>
      </c>
      <c r="C94" s="280"/>
      <c r="D94" s="280">
        <v>12970</v>
      </c>
      <c r="E94" s="280">
        <v>14341</v>
      </c>
      <c r="F94" s="280">
        <v>14201</v>
      </c>
    </row>
    <row r="95" spans="1:6" ht="15">
      <c r="A95" s="4" t="s">
        <v>654</v>
      </c>
      <c r="B95" s="5" t="s">
        <v>455</v>
      </c>
      <c r="C95" s="280"/>
      <c r="D95" s="280">
        <v>0</v>
      </c>
      <c r="E95" s="280">
        <v>0</v>
      </c>
      <c r="F95" s="280">
        <v>140</v>
      </c>
    </row>
    <row r="96" spans="1:6" ht="15">
      <c r="A96" s="38" t="s">
        <v>5</v>
      </c>
      <c r="B96" s="51" t="s">
        <v>456</v>
      </c>
      <c r="C96" s="280"/>
      <c r="D96" s="280">
        <f>SUM(D90:D95)</f>
        <v>48270</v>
      </c>
      <c r="E96" s="280">
        <f>SUM(E90:E95)</f>
        <v>51794</v>
      </c>
      <c r="F96" s="280">
        <f>SUM(F90:F95)</f>
        <v>51791</v>
      </c>
    </row>
    <row r="97" spans="1:6" ht="15">
      <c r="A97" s="11" t="s">
        <v>457</v>
      </c>
      <c r="B97" s="5" t="s">
        <v>458</v>
      </c>
      <c r="C97" s="280"/>
      <c r="D97" s="280">
        <v>0</v>
      </c>
      <c r="E97" s="280">
        <v>0</v>
      </c>
      <c r="F97" s="280">
        <v>0</v>
      </c>
    </row>
    <row r="98" spans="1:6" ht="15">
      <c r="A98" s="11" t="s">
        <v>655</v>
      </c>
      <c r="B98" s="5" t="s">
        <v>459</v>
      </c>
      <c r="C98" s="280"/>
      <c r="D98" s="280">
        <v>21000</v>
      </c>
      <c r="E98" s="280">
        <v>24900</v>
      </c>
      <c r="F98" s="280">
        <v>24871</v>
      </c>
    </row>
    <row r="99" spans="1:6" ht="15">
      <c r="A99" s="11" t="s">
        <v>656</v>
      </c>
      <c r="B99" s="5" t="s">
        <v>460</v>
      </c>
      <c r="C99" s="280"/>
      <c r="D99" s="280">
        <v>1860</v>
      </c>
      <c r="E99" s="280">
        <v>3579</v>
      </c>
      <c r="F99" s="280">
        <v>1579</v>
      </c>
    </row>
    <row r="100" spans="1:6" ht="15">
      <c r="A100" s="11" t="s">
        <v>657</v>
      </c>
      <c r="B100" s="5" t="s">
        <v>461</v>
      </c>
      <c r="C100" s="280"/>
      <c r="D100" s="280">
        <v>14060</v>
      </c>
      <c r="E100" s="280">
        <v>12955</v>
      </c>
      <c r="F100" s="280">
        <v>13965</v>
      </c>
    </row>
    <row r="101" spans="1:6" ht="15">
      <c r="A101" s="11" t="s">
        <v>462</v>
      </c>
      <c r="B101" s="5" t="s">
        <v>463</v>
      </c>
      <c r="C101" s="280"/>
      <c r="D101" s="280"/>
      <c r="E101" s="280"/>
      <c r="F101" s="280"/>
    </row>
    <row r="102" spans="1:6" ht="15">
      <c r="A102" s="11" t="s">
        <v>464</v>
      </c>
      <c r="B102" s="5" t="s">
        <v>465</v>
      </c>
      <c r="C102" s="280"/>
      <c r="D102" s="280">
        <v>5969</v>
      </c>
      <c r="E102" s="280">
        <v>7614</v>
      </c>
      <c r="F102" s="280">
        <v>7791</v>
      </c>
    </row>
    <row r="103" spans="1:6" ht="15">
      <c r="A103" s="11" t="s">
        <v>466</v>
      </c>
      <c r="B103" s="5" t="s">
        <v>467</v>
      </c>
      <c r="C103" s="280"/>
      <c r="D103" s="280"/>
      <c r="E103" s="280"/>
      <c r="F103" s="280"/>
    </row>
    <row r="104" spans="1:6" ht="15">
      <c r="A104" s="11" t="s">
        <v>658</v>
      </c>
      <c r="B104" s="5" t="s">
        <v>468</v>
      </c>
      <c r="C104" s="280"/>
      <c r="D104" s="280">
        <v>4500</v>
      </c>
      <c r="E104" s="280">
        <v>2701</v>
      </c>
      <c r="F104" s="280">
        <v>2557</v>
      </c>
    </row>
    <row r="105" spans="1:6" ht="15">
      <c r="A105" s="11" t="s">
        <v>659</v>
      </c>
      <c r="B105" s="5" t="s">
        <v>469</v>
      </c>
      <c r="C105" s="280"/>
      <c r="D105" s="280"/>
      <c r="E105" s="280"/>
      <c r="F105" s="280"/>
    </row>
    <row r="106" spans="1:6" ht="15">
      <c r="A106" s="11" t="s">
        <v>660</v>
      </c>
      <c r="B106" s="5" t="s">
        <v>470</v>
      </c>
      <c r="C106" s="280"/>
      <c r="D106" s="280">
        <v>760</v>
      </c>
      <c r="E106" s="280">
        <v>760</v>
      </c>
      <c r="F106" s="280">
        <v>45</v>
      </c>
    </row>
    <row r="107" spans="1:6" ht="15">
      <c r="A107" s="50" t="s">
        <v>6</v>
      </c>
      <c r="B107" s="51" t="s">
        <v>471</v>
      </c>
      <c r="C107" s="280"/>
      <c r="D107" s="280">
        <f>SUM(D97:D106)</f>
        <v>48149</v>
      </c>
      <c r="E107" s="280">
        <f>SUM(E97:E106)</f>
        <v>52509</v>
      </c>
      <c r="F107" s="280">
        <f>SUM(F97:F106)</f>
        <v>50808</v>
      </c>
    </row>
    <row r="108" spans="1:6" ht="15">
      <c r="A108" s="11" t="s">
        <v>480</v>
      </c>
      <c r="B108" s="5" t="s">
        <v>481</v>
      </c>
      <c r="C108" s="280"/>
      <c r="D108" s="280"/>
      <c r="E108" s="280"/>
      <c r="F108" s="280"/>
    </row>
    <row r="109" spans="1:6" ht="15">
      <c r="A109" s="4" t="s">
        <v>664</v>
      </c>
      <c r="B109" s="5" t="s">
        <v>482</v>
      </c>
      <c r="C109" s="280"/>
      <c r="D109" s="280"/>
      <c r="E109" s="280"/>
      <c r="F109" s="280"/>
    </row>
    <row r="110" spans="1:6" ht="15">
      <c r="A110" s="11" t="s">
        <v>665</v>
      </c>
      <c r="B110" s="5" t="s">
        <v>483</v>
      </c>
      <c r="C110" s="280"/>
      <c r="D110" s="280">
        <v>5500</v>
      </c>
      <c r="E110" s="280">
        <v>5500</v>
      </c>
      <c r="F110" s="280">
        <v>0</v>
      </c>
    </row>
    <row r="111" spans="1:6" ht="15">
      <c r="A111" s="38" t="s">
        <v>8</v>
      </c>
      <c r="B111" s="51" t="s">
        <v>484</v>
      </c>
      <c r="C111" s="280"/>
      <c r="D111" s="280">
        <f>SUM(D108:D110)</f>
        <v>5500</v>
      </c>
      <c r="E111" s="280">
        <f>SUM(E108:E110)</f>
        <v>5500</v>
      </c>
      <c r="F111" s="280">
        <f>SUM(F108:F110)</f>
        <v>0</v>
      </c>
    </row>
    <row r="112" spans="1:6" ht="15.75">
      <c r="A112" s="240" t="s">
        <v>75</v>
      </c>
      <c r="B112" s="253"/>
      <c r="C112" s="281"/>
      <c r="D112" s="281"/>
      <c r="E112" s="281"/>
      <c r="F112" s="281"/>
    </row>
    <row r="113" spans="1:6" ht="15">
      <c r="A113" s="4" t="s">
        <v>425</v>
      </c>
      <c r="B113" s="5" t="s">
        <v>426</v>
      </c>
      <c r="C113" s="280"/>
      <c r="D113" s="280"/>
      <c r="E113" s="280"/>
      <c r="F113" s="280"/>
    </row>
    <row r="114" spans="1:6" ht="15">
      <c r="A114" s="4" t="s">
        <v>427</v>
      </c>
      <c r="B114" s="5" t="s">
        <v>428</v>
      </c>
      <c r="C114" s="280"/>
      <c r="D114" s="280"/>
      <c r="E114" s="280"/>
      <c r="F114" s="280"/>
    </row>
    <row r="115" spans="1:6" ht="15">
      <c r="A115" s="4" t="s">
        <v>642</v>
      </c>
      <c r="B115" s="5" t="s">
        <v>429</v>
      </c>
      <c r="C115" s="280"/>
      <c r="D115" s="280"/>
      <c r="E115" s="280"/>
      <c r="F115" s="280"/>
    </row>
    <row r="116" spans="1:6" ht="15">
      <c r="A116" s="4" t="s">
        <v>643</v>
      </c>
      <c r="B116" s="5" t="s">
        <v>430</v>
      </c>
      <c r="C116" s="280"/>
      <c r="D116" s="280"/>
      <c r="E116" s="280"/>
      <c r="F116" s="280"/>
    </row>
    <row r="117" spans="1:6" ht="15">
      <c r="A117" s="4" t="s">
        <v>644</v>
      </c>
      <c r="B117" s="5" t="s">
        <v>431</v>
      </c>
      <c r="C117" s="280"/>
      <c r="D117" s="280">
        <v>22425</v>
      </c>
      <c r="E117" s="280">
        <v>12990</v>
      </c>
      <c r="F117" s="280">
        <v>12990</v>
      </c>
    </row>
    <row r="118" spans="1:6" ht="15">
      <c r="A118" s="38" t="s">
        <v>2</v>
      </c>
      <c r="B118" s="51" t="s">
        <v>432</v>
      </c>
      <c r="C118" s="280"/>
      <c r="D118" s="280">
        <f>SUM(D113:D117)</f>
        <v>22425</v>
      </c>
      <c r="E118" s="280">
        <f>SUM(E113:E117)</f>
        <v>12990</v>
      </c>
      <c r="F118" s="280">
        <f>SUM(F113:F117)</f>
        <v>12990</v>
      </c>
    </row>
    <row r="119" spans="1:6" ht="15">
      <c r="A119" s="11" t="s">
        <v>661</v>
      </c>
      <c r="B119" s="5" t="s">
        <v>472</v>
      </c>
      <c r="C119" s="280"/>
      <c r="D119" s="280"/>
      <c r="E119" s="280"/>
      <c r="F119" s="280"/>
    </row>
    <row r="120" spans="1:6" ht="15">
      <c r="A120" s="11" t="s">
        <v>662</v>
      </c>
      <c r="B120" s="5" t="s">
        <v>473</v>
      </c>
      <c r="C120" s="280"/>
      <c r="D120" s="280">
        <v>9025</v>
      </c>
      <c r="E120" s="280">
        <v>4255</v>
      </c>
      <c r="F120" s="280">
        <v>4375</v>
      </c>
    </row>
    <row r="121" spans="1:6" ht="15">
      <c r="A121" s="11" t="s">
        <v>474</v>
      </c>
      <c r="B121" s="5" t="s">
        <v>475</v>
      </c>
      <c r="C121" s="280"/>
      <c r="D121" s="280"/>
      <c r="E121" s="280"/>
      <c r="F121" s="280"/>
    </row>
    <row r="122" spans="1:6" ht="15">
      <c r="A122" s="11" t="s">
        <v>663</v>
      </c>
      <c r="B122" s="5" t="s">
        <v>476</v>
      </c>
      <c r="C122" s="280"/>
      <c r="D122" s="280"/>
      <c r="E122" s="280"/>
      <c r="F122" s="280"/>
    </row>
    <row r="123" spans="1:6" ht="15">
      <c r="A123" s="11" t="s">
        <v>477</v>
      </c>
      <c r="B123" s="5" t="s">
        <v>478</v>
      </c>
      <c r="C123" s="280"/>
      <c r="D123" s="280"/>
      <c r="E123" s="280"/>
      <c r="F123" s="280"/>
    </row>
    <row r="124" spans="1:6" ht="15">
      <c r="A124" s="38" t="s">
        <v>7</v>
      </c>
      <c r="B124" s="51" t="s">
        <v>479</v>
      </c>
      <c r="C124" s="280"/>
      <c r="D124" s="280">
        <f>SUM(D119:D123)</f>
        <v>9025</v>
      </c>
      <c r="E124" s="280">
        <f>SUM(E119:E123)</f>
        <v>4255</v>
      </c>
      <c r="F124" s="280">
        <f>SUM(F119:F123)</f>
        <v>4375</v>
      </c>
    </row>
    <row r="125" spans="1:6" ht="15">
      <c r="A125" s="11" t="s">
        <v>485</v>
      </c>
      <c r="B125" s="5" t="s">
        <v>486</v>
      </c>
      <c r="C125" s="280"/>
      <c r="D125" s="280"/>
      <c r="E125" s="280"/>
      <c r="F125" s="280"/>
    </row>
    <row r="126" spans="1:6" ht="15">
      <c r="A126" s="4" t="s">
        <v>666</v>
      </c>
      <c r="B126" s="5" t="s">
        <v>680</v>
      </c>
      <c r="C126" s="280"/>
      <c r="D126" s="280">
        <v>300</v>
      </c>
      <c r="E126" s="280">
        <v>300</v>
      </c>
      <c r="F126" s="280">
        <v>304</v>
      </c>
    </row>
    <row r="127" spans="1:6" ht="15">
      <c r="A127" s="11" t="s">
        <v>667</v>
      </c>
      <c r="B127" s="5" t="s">
        <v>681</v>
      </c>
      <c r="C127" s="280"/>
      <c r="D127" s="280">
        <v>650</v>
      </c>
      <c r="E127" s="280">
        <v>650</v>
      </c>
      <c r="F127" s="280">
        <v>623</v>
      </c>
    </row>
    <row r="128" spans="1:6" ht="15">
      <c r="A128" s="38" t="s">
        <v>10</v>
      </c>
      <c r="B128" s="51" t="s">
        <v>489</v>
      </c>
      <c r="C128" s="280"/>
      <c r="D128" s="280">
        <f>SUM(D125:D127)</f>
        <v>950</v>
      </c>
      <c r="E128" s="280">
        <f>SUM(E125:E127)</f>
        <v>950</v>
      </c>
      <c r="F128" s="280">
        <f>SUM(F125:F127)</f>
        <v>927</v>
      </c>
    </row>
    <row r="129" spans="1:6" ht="15.75">
      <c r="A129" s="240" t="s">
        <v>74</v>
      </c>
      <c r="B129" s="253"/>
      <c r="C129" s="281"/>
      <c r="D129" s="281"/>
      <c r="E129" s="281"/>
      <c r="F129" s="281"/>
    </row>
    <row r="130" spans="1:6" ht="15.75">
      <c r="A130" s="254" t="s">
        <v>9</v>
      </c>
      <c r="B130" s="245" t="s">
        <v>490</v>
      </c>
      <c r="C130" s="283"/>
      <c r="D130" s="283">
        <f>SUM(D89+D96+D107+D111+D118+D124+D128)</f>
        <v>165703</v>
      </c>
      <c r="E130" s="283">
        <f>SUM(E89+E96+E107+E111+E118+E124+E128)</f>
        <v>187620</v>
      </c>
      <c r="F130" s="283">
        <f>SUM(F89+F96+F107+F111+F118+F124+F128)</f>
        <v>183821</v>
      </c>
    </row>
    <row r="131" spans="1:6" ht="15.75">
      <c r="A131" s="255" t="s">
        <v>1057</v>
      </c>
      <c r="B131" s="256"/>
      <c r="C131" s="284"/>
      <c r="D131" s="284"/>
      <c r="E131" s="284"/>
      <c r="F131" s="284"/>
    </row>
    <row r="132" spans="1:6" ht="15.75">
      <c r="A132" s="255" t="s">
        <v>1058</v>
      </c>
      <c r="B132" s="256"/>
      <c r="C132" s="284"/>
      <c r="D132" s="284"/>
      <c r="E132" s="284"/>
      <c r="F132" s="284"/>
    </row>
    <row r="133" spans="1:6" ht="15">
      <c r="A133" s="13" t="s">
        <v>11</v>
      </c>
      <c r="B133" s="6" t="s">
        <v>495</v>
      </c>
      <c r="C133" s="280"/>
      <c r="D133" s="280"/>
      <c r="E133" s="280"/>
      <c r="F133" s="280"/>
    </row>
    <row r="134" spans="1:6" ht="15">
      <c r="A134" s="12" t="s">
        <v>12</v>
      </c>
      <c r="B134" s="6" t="s">
        <v>502</v>
      </c>
      <c r="C134" s="280"/>
      <c r="D134" s="280"/>
      <c r="E134" s="280"/>
      <c r="F134" s="280"/>
    </row>
    <row r="135" spans="1:6" ht="15">
      <c r="A135" s="4" t="s">
        <v>124</v>
      </c>
      <c r="B135" s="4" t="s">
        <v>503</v>
      </c>
      <c r="C135" s="280"/>
      <c r="D135" s="280">
        <v>170902</v>
      </c>
      <c r="E135" s="280">
        <v>171003</v>
      </c>
      <c r="F135" s="280">
        <v>171003</v>
      </c>
    </row>
    <row r="136" spans="1:6" ht="15">
      <c r="A136" s="4" t="s">
        <v>125</v>
      </c>
      <c r="B136" s="4" t="s">
        <v>503</v>
      </c>
      <c r="C136" s="280"/>
      <c r="D136" s="280"/>
      <c r="E136" s="280"/>
      <c r="F136" s="280"/>
    </row>
    <row r="137" spans="1:6" ht="15">
      <c r="A137" s="4" t="s">
        <v>122</v>
      </c>
      <c r="B137" s="4" t="s">
        <v>504</v>
      </c>
      <c r="C137" s="280"/>
      <c r="D137" s="280"/>
      <c r="E137" s="280"/>
      <c r="F137" s="280"/>
    </row>
    <row r="138" spans="1:6" ht="15">
      <c r="A138" s="4" t="s">
        <v>123</v>
      </c>
      <c r="B138" s="4" t="s">
        <v>504</v>
      </c>
      <c r="C138" s="280"/>
      <c r="D138" s="280"/>
      <c r="E138" s="280"/>
      <c r="F138" s="280"/>
    </row>
    <row r="139" spans="1:6" ht="15">
      <c r="A139" s="6" t="s">
        <v>13</v>
      </c>
      <c r="B139" s="6" t="s">
        <v>505</v>
      </c>
      <c r="C139" s="280"/>
      <c r="D139" s="280">
        <f>SUM(D135:D138)</f>
        <v>170902</v>
      </c>
      <c r="E139" s="280">
        <f>SUM(E135:E138)</f>
        <v>171003</v>
      </c>
      <c r="F139" s="280">
        <f>SUM(F135:F138)</f>
        <v>171003</v>
      </c>
    </row>
    <row r="140" spans="1:6" ht="15">
      <c r="A140" s="36" t="s">
        <v>506</v>
      </c>
      <c r="B140" s="4" t="s">
        <v>507</v>
      </c>
      <c r="C140" s="280"/>
      <c r="D140" s="280"/>
      <c r="E140" s="280">
        <v>1992</v>
      </c>
      <c r="F140" s="280">
        <v>1992</v>
      </c>
    </row>
    <row r="141" spans="1:6" ht="15">
      <c r="A141" s="36" t="s">
        <v>508</v>
      </c>
      <c r="B141" s="4" t="s">
        <v>509</v>
      </c>
      <c r="C141" s="280"/>
      <c r="D141" s="280"/>
      <c r="E141" s="280"/>
      <c r="F141" s="280"/>
    </row>
    <row r="142" spans="1:6" ht="15">
      <c r="A142" s="36" t="s">
        <v>510</v>
      </c>
      <c r="B142" s="4" t="s">
        <v>511</v>
      </c>
      <c r="C142" s="280"/>
      <c r="D142" s="280"/>
      <c r="E142" s="280"/>
      <c r="F142" s="280"/>
    </row>
    <row r="143" spans="1:6" ht="15">
      <c r="A143" s="36" t="s">
        <v>512</v>
      </c>
      <c r="B143" s="4" t="s">
        <v>513</v>
      </c>
      <c r="C143" s="280"/>
      <c r="D143" s="280"/>
      <c r="E143" s="280"/>
      <c r="F143" s="280"/>
    </row>
    <row r="144" spans="1:6" ht="15">
      <c r="A144" s="11" t="s">
        <v>672</v>
      </c>
      <c r="B144" s="4" t="s">
        <v>514</v>
      </c>
      <c r="C144" s="280"/>
      <c r="D144" s="280"/>
      <c r="E144" s="280"/>
      <c r="F144" s="280"/>
    </row>
    <row r="145" spans="1:6" ht="15">
      <c r="A145" s="13" t="s">
        <v>14</v>
      </c>
      <c r="B145" s="6" t="s">
        <v>516</v>
      </c>
      <c r="C145" s="280"/>
      <c r="D145" s="280">
        <f>SUM(D133+D134+D139+D140+D141+D142+D143+D144)</f>
        <v>170902</v>
      </c>
      <c r="E145" s="280">
        <f>SUM(E133+E134+E139+E140+E141+E142+E143+E144)</f>
        <v>172995</v>
      </c>
      <c r="F145" s="280">
        <f>SUM(F133+F134+F139+F140+F141+F142+F143+F144)</f>
        <v>172995</v>
      </c>
    </row>
    <row r="146" spans="1:6" ht="15">
      <c r="A146" s="11" t="s">
        <v>517</v>
      </c>
      <c r="B146" s="4" t="s">
        <v>518</v>
      </c>
      <c r="C146" s="280"/>
      <c r="D146" s="280"/>
      <c r="E146" s="280"/>
      <c r="F146" s="280"/>
    </row>
    <row r="147" spans="1:6" ht="15">
      <c r="A147" s="11" t="s">
        <v>519</v>
      </c>
      <c r="B147" s="4" t="s">
        <v>520</v>
      </c>
      <c r="C147" s="280"/>
      <c r="D147" s="280"/>
      <c r="E147" s="280"/>
      <c r="F147" s="280"/>
    </row>
    <row r="148" spans="1:6" ht="15">
      <c r="A148" s="36" t="s">
        <v>521</v>
      </c>
      <c r="B148" s="4" t="s">
        <v>522</v>
      </c>
      <c r="C148" s="280"/>
      <c r="D148" s="280"/>
      <c r="E148" s="280"/>
      <c r="F148" s="280"/>
    </row>
    <row r="149" spans="1:6" ht="15">
      <c r="A149" s="36" t="s">
        <v>673</v>
      </c>
      <c r="B149" s="4" t="s">
        <v>523</v>
      </c>
      <c r="C149" s="280"/>
      <c r="D149" s="280"/>
      <c r="E149" s="280"/>
      <c r="F149" s="280"/>
    </row>
    <row r="150" spans="1:6" ht="15">
      <c r="A150" s="12" t="s">
        <v>15</v>
      </c>
      <c r="B150" s="6" t="s">
        <v>524</v>
      </c>
      <c r="C150" s="280"/>
      <c r="D150" s="280"/>
      <c r="E150" s="280"/>
      <c r="F150" s="280"/>
    </row>
    <row r="151" spans="1:6" ht="15">
      <c r="A151" s="13" t="s">
        <v>525</v>
      </c>
      <c r="B151" s="6" t="s">
        <v>526</v>
      </c>
      <c r="C151" s="280"/>
      <c r="D151" s="280"/>
      <c r="E151" s="280"/>
      <c r="F151" s="280"/>
    </row>
    <row r="152" spans="1:6" ht="15.75">
      <c r="A152" s="248" t="s">
        <v>16</v>
      </c>
      <c r="B152" s="249" t="s">
        <v>527</v>
      </c>
      <c r="C152" s="283"/>
      <c r="D152" s="283">
        <f>SUM(D145+D150+D151)</f>
        <v>170902</v>
      </c>
      <c r="E152" s="283">
        <f>SUM(E145+E150+E151)</f>
        <v>172995</v>
      </c>
      <c r="F152" s="283">
        <f>SUM(F145+F150+F151)</f>
        <v>172995</v>
      </c>
    </row>
    <row r="153" spans="1:6" ht="15.75">
      <c r="A153" s="257" t="s">
        <v>675</v>
      </c>
      <c r="B153" s="258"/>
      <c r="C153" s="282"/>
      <c r="D153" s="282">
        <f>SUM(D130+D152)</f>
        <v>336605</v>
      </c>
      <c r="E153" s="282">
        <f>SUM(E130+E152)</f>
        <v>360615</v>
      </c>
      <c r="F153" s="282">
        <f>SUM(F130+F152)</f>
        <v>356816</v>
      </c>
    </row>
  </sheetData>
  <sheetProtection/>
  <mergeCells count="4">
    <mergeCell ref="A2:F2"/>
    <mergeCell ref="A3:F3"/>
    <mergeCell ref="A4:F4"/>
    <mergeCell ref="A1:F1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8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80" zoomScaleSheetLayoutView="80" zoomScalePageLayoutView="0" workbookViewId="0" topLeftCell="A13">
      <selection activeCell="A2" sqref="A2:D2"/>
    </sheetView>
  </sheetViews>
  <sheetFormatPr defaultColWidth="9.140625" defaultRowHeight="15"/>
  <cols>
    <col min="1" max="1" width="64.7109375" style="103" customWidth="1"/>
    <col min="2" max="2" width="9.421875" style="103" customWidth="1"/>
    <col min="3" max="3" width="18.00390625" style="103" customWidth="1"/>
    <col min="4" max="4" width="18.7109375" style="103" customWidth="1"/>
    <col min="5" max="16384" width="9.140625" style="103" customWidth="1"/>
  </cols>
  <sheetData>
    <row r="1" spans="1:4" ht="15">
      <c r="A1" s="266" t="s">
        <v>1075</v>
      </c>
      <c r="B1" s="266"/>
      <c r="C1" s="266"/>
      <c r="D1" s="266"/>
    </row>
    <row r="2" spans="1:4" ht="21.75" customHeight="1">
      <c r="A2" s="263" t="s">
        <v>754</v>
      </c>
      <c r="B2" s="264"/>
      <c r="C2" s="264"/>
      <c r="D2" s="264"/>
    </row>
    <row r="3" spans="1:4" ht="26.25" customHeight="1">
      <c r="A3" s="261" t="s">
        <v>158</v>
      </c>
      <c r="B3" s="264"/>
      <c r="C3" s="264"/>
      <c r="D3" s="264"/>
    </row>
    <row r="5" spans="1:4" s="121" customFormat="1" ht="25.5">
      <c r="A5" s="118" t="s">
        <v>224</v>
      </c>
      <c r="B5" s="119" t="s">
        <v>225</v>
      </c>
      <c r="C5" s="328" t="s">
        <v>1074</v>
      </c>
      <c r="D5" s="328" t="s">
        <v>678</v>
      </c>
    </row>
    <row r="6" spans="1:4" s="121" customFormat="1" ht="15">
      <c r="A6" s="122" t="s">
        <v>624</v>
      </c>
      <c r="B6" s="122"/>
      <c r="C6" s="122">
        <v>1000</v>
      </c>
      <c r="D6" s="122">
        <v>0</v>
      </c>
    </row>
    <row r="7" spans="1:4" s="121" customFormat="1" ht="15">
      <c r="A7" s="122" t="s">
        <v>625</v>
      </c>
      <c r="B7" s="122"/>
      <c r="C7" s="122">
        <v>3000</v>
      </c>
      <c r="D7" s="122">
        <v>0</v>
      </c>
    </row>
    <row r="8" spans="1:4" s="121" customFormat="1" ht="15">
      <c r="A8" s="122" t="s">
        <v>626</v>
      </c>
      <c r="B8" s="122"/>
      <c r="C8" s="122">
        <v>1000</v>
      </c>
      <c r="D8" s="122">
        <v>0</v>
      </c>
    </row>
    <row r="9" spans="1:4" s="121" customFormat="1" ht="15">
      <c r="A9" s="122" t="s">
        <v>683</v>
      </c>
      <c r="B9" s="122"/>
      <c r="C9" s="122">
        <v>0</v>
      </c>
      <c r="D9" s="122">
        <v>600</v>
      </c>
    </row>
    <row r="10" spans="1:4" s="121" customFormat="1" ht="15">
      <c r="A10" s="122" t="s">
        <v>684</v>
      </c>
      <c r="B10" s="122"/>
      <c r="C10" s="122">
        <v>0</v>
      </c>
      <c r="D10" s="122">
        <v>100</v>
      </c>
    </row>
    <row r="11" spans="1:4" s="121" customFormat="1" ht="15">
      <c r="A11" s="122" t="s">
        <v>685</v>
      </c>
      <c r="B11" s="122"/>
      <c r="C11" s="122">
        <v>0</v>
      </c>
      <c r="D11" s="122">
        <v>350</v>
      </c>
    </row>
    <row r="12" spans="1:4" s="121" customFormat="1" ht="15">
      <c r="A12" s="122" t="s">
        <v>686</v>
      </c>
      <c r="B12" s="122"/>
      <c r="C12" s="122">
        <v>0</v>
      </c>
      <c r="D12" s="122">
        <v>427</v>
      </c>
    </row>
    <row r="13" spans="1:4" s="121" customFormat="1" ht="15">
      <c r="A13" s="122" t="s">
        <v>687</v>
      </c>
      <c r="B13" s="122"/>
      <c r="C13" s="122">
        <v>0</v>
      </c>
      <c r="D13" s="122">
        <v>317</v>
      </c>
    </row>
    <row r="14" spans="1:4" s="126" customFormat="1" ht="12.75">
      <c r="A14" s="13" t="s">
        <v>327</v>
      </c>
      <c r="B14" s="106" t="s">
        <v>328</v>
      </c>
      <c r="C14" s="125">
        <f>SUM(C6:C13)</f>
        <v>5000</v>
      </c>
      <c r="D14" s="125">
        <f>SUM(D6:D13)</f>
        <v>1794</v>
      </c>
    </row>
    <row r="15" spans="1:4" s="126" customFormat="1" ht="15">
      <c r="A15" s="11" t="s">
        <v>688</v>
      </c>
      <c r="B15" s="106"/>
      <c r="C15" s="122">
        <v>0</v>
      </c>
      <c r="D15" s="122">
        <v>500</v>
      </c>
    </row>
    <row r="16" spans="1:4" s="126" customFormat="1" ht="15">
      <c r="A16" s="11" t="s">
        <v>689</v>
      </c>
      <c r="B16" s="106"/>
      <c r="C16" s="122">
        <v>0</v>
      </c>
      <c r="D16" s="122">
        <v>2506</v>
      </c>
    </row>
    <row r="17" spans="1:4" s="126" customFormat="1" ht="12.75">
      <c r="A17" s="13" t="s">
        <v>571</v>
      </c>
      <c r="B17" s="106" t="s">
        <v>329</v>
      </c>
      <c r="C17" s="125">
        <v>15951</v>
      </c>
      <c r="D17" s="125">
        <v>3006</v>
      </c>
    </row>
    <row r="18" spans="1:4" s="126" customFormat="1" ht="15">
      <c r="A18" s="11" t="s">
        <v>690</v>
      </c>
      <c r="B18" s="106"/>
      <c r="C18" s="122">
        <v>0</v>
      </c>
      <c r="D18" s="122">
        <v>739</v>
      </c>
    </row>
    <row r="19" spans="1:4" s="126" customFormat="1" ht="12.75">
      <c r="A19" s="107" t="s">
        <v>330</v>
      </c>
      <c r="B19" s="106" t="s">
        <v>331</v>
      </c>
      <c r="C19" s="125">
        <v>0</v>
      </c>
      <c r="D19" s="125">
        <v>739</v>
      </c>
    </row>
    <row r="20" spans="1:4" s="121" customFormat="1" ht="15">
      <c r="A20" s="4" t="s">
        <v>628</v>
      </c>
      <c r="B20" s="5"/>
      <c r="C20" s="122">
        <v>600</v>
      </c>
      <c r="D20" s="122">
        <v>0</v>
      </c>
    </row>
    <row r="21" spans="1:4" s="121" customFormat="1" ht="15">
      <c r="A21" s="4" t="s">
        <v>629</v>
      </c>
      <c r="B21" s="5"/>
      <c r="C21" s="122">
        <v>1000</v>
      </c>
      <c r="D21" s="122">
        <v>0</v>
      </c>
    </row>
    <row r="22" spans="1:4" s="121" customFormat="1" ht="15">
      <c r="A22" s="4" t="s">
        <v>630</v>
      </c>
      <c r="B22" s="5"/>
      <c r="C22" s="122">
        <v>250</v>
      </c>
      <c r="D22" s="122">
        <v>250</v>
      </c>
    </row>
    <row r="23" spans="1:4" s="121" customFormat="1" ht="15">
      <c r="A23" s="4" t="s">
        <v>631</v>
      </c>
      <c r="B23" s="5"/>
      <c r="C23" s="122">
        <v>3000</v>
      </c>
      <c r="D23" s="122">
        <v>0</v>
      </c>
    </row>
    <row r="24" spans="1:4" s="121" customFormat="1" ht="15">
      <c r="A24" s="4" t="s">
        <v>632</v>
      </c>
      <c r="B24" s="5"/>
      <c r="C24" s="122">
        <v>122</v>
      </c>
      <c r="D24" s="122">
        <v>0</v>
      </c>
    </row>
    <row r="25" spans="1:4" s="121" customFormat="1" ht="15">
      <c r="A25" s="4" t="s">
        <v>633</v>
      </c>
      <c r="B25" s="5"/>
      <c r="C25" s="122">
        <v>13642</v>
      </c>
      <c r="D25" s="122">
        <v>0</v>
      </c>
    </row>
    <row r="26" spans="1:4" s="121" customFormat="1" ht="15">
      <c r="A26" s="4" t="s">
        <v>635</v>
      </c>
      <c r="B26" s="5"/>
      <c r="C26" s="122">
        <v>4387</v>
      </c>
      <c r="D26" s="122">
        <v>0</v>
      </c>
    </row>
    <row r="27" spans="1:4" s="121" customFormat="1" ht="15">
      <c r="A27" s="4" t="s">
        <v>691</v>
      </c>
      <c r="B27" s="5"/>
      <c r="C27" s="122">
        <v>0</v>
      </c>
      <c r="D27" s="122">
        <v>220</v>
      </c>
    </row>
    <row r="28" spans="1:4" s="121" customFormat="1" ht="15">
      <c r="A28" s="4" t="s">
        <v>692</v>
      </c>
      <c r="B28" s="5"/>
      <c r="C28" s="122">
        <v>0</v>
      </c>
      <c r="D28" s="122">
        <v>7990</v>
      </c>
    </row>
    <row r="29" spans="1:4" s="121" customFormat="1" ht="15">
      <c r="A29" s="4" t="s">
        <v>634</v>
      </c>
      <c r="B29" s="5"/>
      <c r="C29" s="122">
        <v>7148</v>
      </c>
      <c r="D29" s="122">
        <v>0</v>
      </c>
    </row>
    <row r="30" spans="1:4" s="126" customFormat="1" ht="12.75">
      <c r="A30" s="13" t="s">
        <v>332</v>
      </c>
      <c r="B30" s="106" t="s">
        <v>333</v>
      </c>
      <c r="C30" s="125">
        <f>SUM(C20:C29)</f>
        <v>30149</v>
      </c>
      <c r="D30" s="125">
        <f>SUM(D20:D29)</f>
        <v>8460</v>
      </c>
    </row>
    <row r="31" spans="1:4" s="126" customFormat="1" ht="12.75">
      <c r="A31" s="13" t="s">
        <v>334</v>
      </c>
      <c r="B31" s="106" t="s">
        <v>335</v>
      </c>
      <c r="C31" s="125">
        <v>0</v>
      </c>
      <c r="D31" s="125">
        <f>SUM(C31)</f>
        <v>0</v>
      </c>
    </row>
    <row r="32" spans="1:4" s="126" customFormat="1" ht="12.75">
      <c r="A32" s="107" t="s">
        <v>336</v>
      </c>
      <c r="B32" s="106" t="s">
        <v>337</v>
      </c>
      <c r="C32" s="125">
        <v>0</v>
      </c>
      <c r="D32" s="125">
        <f>SUM(C32)</f>
        <v>0</v>
      </c>
    </row>
    <row r="33" spans="1:4" s="126" customFormat="1" ht="14.25" customHeight="1">
      <c r="A33" s="107" t="s">
        <v>338</v>
      </c>
      <c r="B33" s="106" t="s">
        <v>339</v>
      </c>
      <c r="C33" s="125">
        <v>13800</v>
      </c>
      <c r="D33" s="125">
        <v>3476</v>
      </c>
    </row>
    <row r="34" spans="1:4" s="121" customFormat="1" ht="15">
      <c r="A34" s="55" t="s">
        <v>572</v>
      </c>
      <c r="B34" s="105" t="s">
        <v>340</v>
      </c>
      <c r="C34" s="127">
        <f>C33+C32+C31+C30+C19+C17+C14</f>
        <v>64900</v>
      </c>
      <c r="D34" s="127">
        <f>SUM(D14+D17+D19+D30+D32+D31+D33)</f>
        <v>17475</v>
      </c>
    </row>
    <row r="35" spans="1:4" s="124" customFormat="1" ht="15">
      <c r="A35" s="11" t="s">
        <v>627</v>
      </c>
      <c r="B35" s="120"/>
      <c r="C35" s="123">
        <v>27559</v>
      </c>
      <c r="D35" s="123">
        <v>31009</v>
      </c>
    </row>
    <row r="36" spans="1:4" s="124" customFormat="1" ht="15">
      <c r="A36" s="11" t="s">
        <v>693</v>
      </c>
      <c r="B36" s="120"/>
      <c r="C36" s="123">
        <v>0</v>
      </c>
      <c r="D36" s="123">
        <v>158</v>
      </c>
    </row>
    <row r="37" spans="1:4" s="126" customFormat="1" ht="12.75">
      <c r="A37" s="13" t="s">
        <v>341</v>
      </c>
      <c r="B37" s="106" t="s">
        <v>342</v>
      </c>
      <c r="C37" s="125">
        <f>SUM(C35:C35)</f>
        <v>27559</v>
      </c>
      <c r="D37" s="125">
        <f>SUM(D35:D36)</f>
        <v>31167</v>
      </c>
    </row>
    <row r="38" spans="1:4" s="126" customFormat="1" ht="12.75">
      <c r="A38" s="13" t="s">
        <v>343</v>
      </c>
      <c r="B38" s="106" t="s">
        <v>344</v>
      </c>
      <c r="C38" s="125"/>
      <c r="D38" s="125"/>
    </row>
    <row r="39" spans="1:4" s="126" customFormat="1" ht="12.75">
      <c r="A39" s="13" t="s">
        <v>345</v>
      </c>
      <c r="B39" s="106" t="s">
        <v>346</v>
      </c>
      <c r="C39" s="125"/>
      <c r="D39" s="125">
        <f>SUM(C39)</f>
        <v>0</v>
      </c>
    </row>
    <row r="40" spans="1:4" s="126" customFormat="1" ht="12.75">
      <c r="A40" s="13" t="s">
        <v>347</v>
      </c>
      <c r="B40" s="106" t="s">
        <v>348</v>
      </c>
      <c r="C40" s="125">
        <v>7441</v>
      </c>
      <c r="D40" s="125">
        <v>8354</v>
      </c>
    </row>
    <row r="41" spans="1:4" s="126" customFormat="1" ht="12.75">
      <c r="A41" s="55" t="s">
        <v>573</v>
      </c>
      <c r="B41" s="105" t="s">
        <v>349</v>
      </c>
      <c r="C41" s="127">
        <f>C37+C38+C39+C40</f>
        <v>35000</v>
      </c>
      <c r="D41" s="127">
        <f>D37+D38+D39+D40</f>
        <v>39521</v>
      </c>
    </row>
    <row r="42" s="121" customFormat="1" ht="15"/>
    <row r="43" spans="1:5" ht="15">
      <c r="A43" s="129"/>
      <c r="B43" s="130"/>
      <c r="C43" s="130"/>
      <c r="D43" s="129"/>
      <c r="E43" s="129"/>
    </row>
    <row r="44" spans="1:5" ht="15">
      <c r="A44" s="129"/>
      <c r="B44" s="130"/>
      <c r="C44" s="130"/>
      <c r="D44" s="129"/>
      <c r="E44" s="129"/>
    </row>
    <row r="45" spans="1:5" ht="15">
      <c r="A45" s="129"/>
      <c r="B45" s="130"/>
      <c r="C45" s="130"/>
      <c r="D45" s="129"/>
      <c r="E45" s="129"/>
    </row>
    <row r="46" spans="1:5" ht="15">
      <c r="A46" s="129"/>
      <c r="B46" s="130"/>
      <c r="C46" s="130"/>
      <c r="D46" s="129"/>
      <c r="E46" s="129"/>
    </row>
    <row r="47" spans="1:5" ht="15">
      <c r="A47" s="129"/>
      <c r="B47" s="130"/>
      <c r="C47" s="130"/>
      <c r="D47" s="129"/>
      <c r="E47" s="129"/>
    </row>
    <row r="48" spans="1:5" ht="15">
      <c r="A48" s="129"/>
      <c r="B48" s="130"/>
      <c r="C48" s="130"/>
      <c r="D48" s="129"/>
      <c r="E48" s="129"/>
    </row>
    <row r="49" spans="1:5" ht="15">
      <c r="A49" s="129"/>
      <c r="B49" s="130"/>
      <c r="C49" s="130"/>
      <c r="D49" s="129"/>
      <c r="E49" s="129"/>
    </row>
    <row r="50" spans="1:5" ht="15">
      <c r="A50" s="129"/>
      <c r="B50" s="130"/>
      <c r="C50" s="130"/>
      <c r="D50" s="129"/>
      <c r="E50" s="129"/>
    </row>
    <row r="51" spans="1:5" ht="15">
      <c r="A51" s="129"/>
      <c r="B51" s="130"/>
      <c r="C51" s="130"/>
      <c r="D51" s="129"/>
      <c r="E51" s="129"/>
    </row>
    <row r="52" spans="1:5" ht="15">
      <c r="A52" s="129"/>
      <c r="B52" s="130"/>
      <c r="C52" s="130"/>
      <c r="D52" s="129"/>
      <c r="E52" s="129"/>
    </row>
    <row r="53" spans="1:5" ht="15">
      <c r="A53" s="129"/>
      <c r="B53" s="130"/>
      <c r="C53" s="130"/>
      <c r="D53" s="129"/>
      <c r="E53" s="129"/>
    </row>
    <row r="54" spans="1:5" ht="15">
      <c r="A54" s="129"/>
      <c r="B54" s="130"/>
      <c r="C54" s="130"/>
      <c r="D54" s="129"/>
      <c r="E54" s="129"/>
    </row>
    <row r="55" spans="1:5" s="128" customFormat="1" ht="15">
      <c r="A55" s="131"/>
      <c r="B55" s="131"/>
      <c r="C55" s="132"/>
      <c r="D55" s="131"/>
      <c r="E55" s="131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60" zoomScaleNormal="75" zoomScalePageLayoutView="0" workbookViewId="0" topLeftCell="A1">
      <selection activeCell="B4" sqref="B4"/>
    </sheetView>
  </sheetViews>
  <sheetFormatPr defaultColWidth="9.140625" defaultRowHeight="15"/>
  <cols>
    <col min="1" max="1" width="78.421875" style="103" customWidth="1"/>
    <col min="2" max="2" width="14.57421875" style="103" customWidth="1"/>
    <col min="3" max="3" width="22.7109375" style="103" customWidth="1"/>
    <col min="4" max="4" width="22.57421875" style="103" customWidth="1"/>
    <col min="5" max="5" width="19.57421875" style="103" customWidth="1"/>
    <col min="6" max="16384" width="9.140625" style="103" customWidth="1"/>
  </cols>
  <sheetData>
    <row r="1" spans="1:5" ht="15">
      <c r="A1" s="266" t="s">
        <v>1076</v>
      </c>
      <c r="B1" s="266"/>
      <c r="C1" s="266"/>
      <c r="D1" s="266"/>
      <c r="E1" s="266"/>
    </row>
    <row r="2" spans="1:5" ht="23.25" customHeight="1">
      <c r="A2" s="263" t="s">
        <v>754</v>
      </c>
      <c r="B2" s="264"/>
      <c r="C2" s="264"/>
      <c r="D2" s="264"/>
      <c r="E2" s="264"/>
    </row>
    <row r="3" spans="1:5" s="3" customFormat="1" ht="25.5" customHeight="1">
      <c r="A3" s="268" t="s">
        <v>165</v>
      </c>
      <c r="B3" s="269"/>
      <c r="C3" s="269"/>
      <c r="D3" s="269"/>
      <c r="E3" s="269"/>
    </row>
    <row r="4" spans="1:5" s="3" customFormat="1" ht="21.75" customHeight="1">
      <c r="A4" s="80"/>
      <c r="B4" s="186"/>
      <c r="C4" s="186"/>
      <c r="D4" s="186"/>
      <c r="E4" s="186"/>
    </row>
    <row r="5" s="3" customFormat="1" ht="20.25" customHeight="1">
      <c r="A5" s="3" t="s">
        <v>143</v>
      </c>
    </row>
    <row r="6" spans="1:5" ht="15">
      <c r="A6" s="42" t="s">
        <v>129</v>
      </c>
      <c r="B6" s="119" t="s">
        <v>439</v>
      </c>
      <c r="C6" s="187" t="s">
        <v>163</v>
      </c>
      <c r="D6" s="187" t="s">
        <v>163</v>
      </c>
      <c r="E6" s="188" t="s">
        <v>164</v>
      </c>
    </row>
    <row r="7" spans="1:5" ht="26.25" customHeight="1">
      <c r="A7" s="79" t="s">
        <v>161</v>
      </c>
      <c r="B7" s="152" t="s">
        <v>383</v>
      </c>
      <c r="C7" s="104"/>
      <c r="D7" s="104"/>
      <c r="E7" s="104">
        <v>0</v>
      </c>
    </row>
    <row r="8" spans="1:5" ht="26.25" customHeight="1">
      <c r="A8" s="79" t="s">
        <v>162</v>
      </c>
      <c r="B8" s="152" t="s">
        <v>383</v>
      </c>
      <c r="C8" s="104"/>
      <c r="D8" s="104"/>
      <c r="E8" s="104">
        <v>0</v>
      </c>
    </row>
    <row r="9" spans="1:5" ht="22.5" customHeight="1">
      <c r="A9" s="42" t="s">
        <v>166</v>
      </c>
      <c r="B9" s="42"/>
      <c r="C9" s="104"/>
      <c r="D9" s="104"/>
      <c r="E9" s="104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64.57421875" style="103" customWidth="1"/>
    <col min="2" max="2" width="11.00390625" style="103" customWidth="1"/>
    <col min="3" max="3" width="19.140625" style="103" customWidth="1"/>
    <col min="4" max="4" width="21.57421875" style="103" customWidth="1"/>
    <col min="5" max="16384" width="9.140625" style="103" customWidth="1"/>
  </cols>
  <sheetData>
    <row r="1" spans="1:4" ht="15">
      <c r="A1" s="266" t="s">
        <v>1077</v>
      </c>
      <c r="B1" s="266"/>
      <c r="C1" s="266"/>
      <c r="D1" s="266"/>
    </row>
    <row r="2" spans="1:4" ht="22.5" customHeight="1">
      <c r="A2" s="263" t="s">
        <v>754</v>
      </c>
      <c r="B2" s="264"/>
      <c r="C2" s="264"/>
      <c r="D2" s="264"/>
    </row>
    <row r="3" spans="1:4" ht="70.5" customHeight="1">
      <c r="A3" s="261" t="s">
        <v>175</v>
      </c>
      <c r="B3" s="264"/>
      <c r="C3" s="264"/>
      <c r="D3" s="265"/>
    </row>
    <row r="4" spans="1:3" ht="21" customHeight="1">
      <c r="A4" s="68"/>
      <c r="B4" s="145"/>
      <c r="C4" s="145"/>
    </row>
    <row r="5" ht="15">
      <c r="A5" s="103" t="s">
        <v>143</v>
      </c>
    </row>
    <row r="6" spans="1:4" s="173" customFormat="1" ht="44.25" customHeight="1">
      <c r="A6" s="184" t="s">
        <v>129</v>
      </c>
      <c r="B6" s="119" t="s">
        <v>225</v>
      </c>
      <c r="C6" s="185" t="s">
        <v>168</v>
      </c>
      <c r="D6" s="185" t="s">
        <v>170</v>
      </c>
    </row>
    <row r="7" spans="1:4" ht="15">
      <c r="A7" s="10" t="s">
        <v>581</v>
      </c>
      <c r="B7" s="152" t="s">
        <v>362</v>
      </c>
      <c r="C7" s="104"/>
      <c r="D7" s="104"/>
    </row>
    <row r="8" spans="1:4" ht="15">
      <c r="A8" s="17" t="s">
        <v>363</v>
      </c>
      <c r="B8" s="17" t="s">
        <v>362</v>
      </c>
      <c r="C8" s="104"/>
      <c r="D8" s="104"/>
    </row>
    <row r="9" spans="1:4" ht="15">
      <c r="A9" s="17" t="s">
        <v>364</v>
      </c>
      <c r="B9" s="17" t="s">
        <v>362</v>
      </c>
      <c r="C9" s="104"/>
      <c r="D9" s="104"/>
    </row>
    <row r="10" spans="1:4" ht="30">
      <c r="A10" s="10" t="s">
        <v>365</v>
      </c>
      <c r="B10" s="152" t="s">
        <v>366</v>
      </c>
      <c r="C10" s="104"/>
      <c r="D10" s="104"/>
    </row>
    <row r="11" spans="1:4" ht="15">
      <c r="A11" s="10" t="s">
        <v>580</v>
      </c>
      <c r="B11" s="152" t="s">
        <v>367</v>
      </c>
      <c r="C11" s="104"/>
      <c r="D11" s="104"/>
    </row>
    <row r="12" spans="1:4" ht="15">
      <c r="A12" s="17" t="s">
        <v>363</v>
      </c>
      <c r="B12" s="17" t="s">
        <v>367</v>
      </c>
      <c r="C12" s="104"/>
      <c r="D12" s="104"/>
    </row>
    <row r="13" spans="1:4" ht="15">
      <c r="A13" s="17" t="s">
        <v>364</v>
      </c>
      <c r="B13" s="17" t="s">
        <v>368</v>
      </c>
      <c r="C13" s="104"/>
      <c r="D13" s="104"/>
    </row>
    <row r="14" spans="1:4" ht="15">
      <c r="A14" s="9" t="s">
        <v>579</v>
      </c>
      <c r="B14" s="107" t="s">
        <v>369</v>
      </c>
      <c r="C14" s="104"/>
      <c r="D14" s="104"/>
    </row>
    <row r="15" spans="1:4" ht="15">
      <c r="A15" s="19" t="s">
        <v>584</v>
      </c>
      <c r="B15" s="152" t="s">
        <v>370</v>
      </c>
      <c r="C15" s="104"/>
      <c r="D15" s="104"/>
    </row>
    <row r="16" spans="1:4" ht="15">
      <c r="A16" s="17" t="s">
        <v>371</v>
      </c>
      <c r="B16" s="17" t="s">
        <v>370</v>
      </c>
      <c r="C16" s="104"/>
      <c r="D16" s="104"/>
    </row>
    <row r="17" spans="1:4" ht="15">
      <c r="A17" s="17" t="s">
        <v>372</v>
      </c>
      <c r="B17" s="17" t="s">
        <v>370</v>
      </c>
      <c r="C17" s="104"/>
      <c r="D17" s="104"/>
    </row>
    <row r="18" spans="1:4" ht="15">
      <c r="A18" s="19" t="s">
        <v>585</v>
      </c>
      <c r="B18" s="152" t="s">
        <v>373</v>
      </c>
      <c r="C18" s="104"/>
      <c r="D18" s="104"/>
    </row>
    <row r="19" spans="1:4" ht="15">
      <c r="A19" s="17" t="s">
        <v>364</v>
      </c>
      <c r="B19" s="17" t="s">
        <v>373</v>
      </c>
      <c r="C19" s="104"/>
      <c r="D19" s="104"/>
    </row>
    <row r="20" spans="1:4" ht="15">
      <c r="A20" s="11" t="s">
        <v>374</v>
      </c>
      <c r="B20" s="152" t="s">
        <v>375</v>
      </c>
      <c r="C20" s="104"/>
      <c r="D20" s="104"/>
    </row>
    <row r="21" spans="1:4" ht="15">
      <c r="A21" s="11" t="s">
        <v>586</v>
      </c>
      <c r="B21" s="152" t="s">
        <v>376</v>
      </c>
      <c r="C21" s="104"/>
      <c r="D21" s="104"/>
    </row>
    <row r="22" spans="1:4" ht="15">
      <c r="A22" s="17" t="s">
        <v>372</v>
      </c>
      <c r="B22" s="17" t="s">
        <v>376</v>
      </c>
      <c r="C22" s="104"/>
      <c r="D22" s="104"/>
    </row>
    <row r="23" spans="1:4" ht="15">
      <c r="A23" s="17" t="s">
        <v>364</v>
      </c>
      <c r="B23" s="17" t="s">
        <v>376</v>
      </c>
      <c r="C23" s="104"/>
      <c r="D23" s="104"/>
    </row>
    <row r="24" spans="1:4" ht="15">
      <c r="A24" s="20" t="s">
        <v>582</v>
      </c>
      <c r="B24" s="107" t="s">
        <v>377</v>
      </c>
      <c r="C24" s="104"/>
      <c r="D24" s="104"/>
    </row>
    <row r="25" spans="1:4" ht="15">
      <c r="A25" s="19" t="s">
        <v>378</v>
      </c>
      <c r="B25" s="152" t="s">
        <v>379</v>
      </c>
      <c r="C25" s="104"/>
      <c r="D25" s="104"/>
    </row>
    <row r="26" spans="1:4" ht="15">
      <c r="A26" s="19" t="s">
        <v>380</v>
      </c>
      <c r="B26" s="152" t="s">
        <v>381</v>
      </c>
      <c r="C26" s="104"/>
      <c r="D26" s="104"/>
    </row>
    <row r="27" spans="1:4" ht="15">
      <c r="A27" s="19" t="s">
        <v>384</v>
      </c>
      <c r="B27" s="152" t="s">
        <v>385</v>
      </c>
      <c r="C27" s="104"/>
      <c r="D27" s="104"/>
    </row>
    <row r="28" spans="1:4" ht="15">
      <c r="A28" s="19" t="s">
        <v>386</v>
      </c>
      <c r="B28" s="152" t="s">
        <v>387</v>
      </c>
      <c r="C28" s="104"/>
      <c r="D28" s="104"/>
    </row>
    <row r="29" spans="1:4" ht="15">
      <c r="A29" s="19" t="s">
        <v>388</v>
      </c>
      <c r="B29" s="152" t="s">
        <v>389</v>
      </c>
      <c r="C29" s="104"/>
      <c r="D29" s="104"/>
    </row>
    <row r="30" spans="1:4" ht="15">
      <c r="A30" s="46" t="s">
        <v>583</v>
      </c>
      <c r="B30" s="47" t="s">
        <v>390</v>
      </c>
      <c r="C30" s="104">
        <v>0</v>
      </c>
      <c r="D30" s="104">
        <v>0</v>
      </c>
    </row>
    <row r="31" spans="1:4" ht="15">
      <c r="A31" s="19" t="s">
        <v>391</v>
      </c>
      <c r="B31" s="152" t="s">
        <v>392</v>
      </c>
      <c r="C31" s="104"/>
      <c r="D31" s="104"/>
    </row>
    <row r="32" spans="1:4" ht="15">
      <c r="A32" s="10" t="s">
        <v>393</v>
      </c>
      <c r="B32" s="152" t="s">
        <v>394</v>
      </c>
      <c r="C32" s="104"/>
      <c r="D32" s="104"/>
    </row>
    <row r="33" spans="1:4" ht="15">
      <c r="A33" s="19" t="s">
        <v>587</v>
      </c>
      <c r="B33" s="152" t="s">
        <v>395</v>
      </c>
      <c r="C33" s="104"/>
      <c r="D33" s="104"/>
    </row>
    <row r="34" spans="1:4" ht="15">
      <c r="A34" s="17" t="s">
        <v>364</v>
      </c>
      <c r="B34" s="17" t="s">
        <v>395</v>
      </c>
      <c r="C34" s="104"/>
      <c r="D34" s="104"/>
    </row>
    <row r="35" spans="1:4" ht="15">
      <c r="A35" s="19" t="s">
        <v>588</v>
      </c>
      <c r="B35" s="152" t="s">
        <v>396</v>
      </c>
      <c r="C35" s="104"/>
      <c r="D35" s="104"/>
    </row>
    <row r="36" spans="1:4" ht="15">
      <c r="A36" s="17" t="s">
        <v>397</v>
      </c>
      <c r="B36" s="17" t="s">
        <v>396</v>
      </c>
      <c r="C36" s="104"/>
      <c r="D36" s="104"/>
    </row>
    <row r="37" spans="1:4" ht="15">
      <c r="A37" s="17" t="s">
        <v>398</v>
      </c>
      <c r="B37" s="17" t="s">
        <v>396</v>
      </c>
      <c r="C37" s="104"/>
      <c r="D37" s="104"/>
    </row>
    <row r="38" spans="1:4" ht="15">
      <c r="A38" s="17" t="s">
        <v>399</v>
      </c>
      <c r="B38" s="17" t="s">
        <v>396</v>
      </c>
      <c r="C38" s="104"/>
      <c r="D38" s="104"/>
    </row>
    <row r="39" spans="1:4" ht="15">
      <c r="A39" s="17" t="s">
        <v>364</v>
      </c>
      <c r="B39" s="17" t="s">
        <v>396</v>
      </c>
      <c r="C39" s="104"/>
      <c r="D39" s="104"/>
    </row>
    <row r="40" spans="1:4" ht="15">
      <c r="A40" s="46" t="s">
        <v>589</v>
      </c>
      <c r="B40" s="47" t="s">
        <v>400</v>
      </c>
      <c r="C40" s="104">
        <v>0</v>
      </c>
      <c r="D40" s="104">
        <v>0</v>
      </c>
    </row>
    <row r="43" spans="1:4" s="173" customFormat="1" ht="48.75" customHeight="1">
      <c r="A43" s="184" t="s">
        <v>129</v>
      </c>
      <c r="B43" s="119" t="s">
        <v>225</v>
      </c>
      <c r="C43" s="185" t="s">
        <v>168</v>
      </c>
      <c r="D43" s="185" t="s">
        <v>169</v>
      </c>
    </row>
    <row r="44" spans="1:4" ht="15">
      <c r="A44" s="19" t="s">
        <v>668</v>
      </c>
      <c r="B44" s="152" t="s">
        <v>491</v>
      </c>
      <c r="C44" s="104"/>
      <c r="D44" s="104"/>
    </row>
    <row r="45" spans="1:4" ht="15">
      <c r="A45" s="54" t="s">
        <v>363</v>
      </c>
      <c r="B45" s="54" t="s">
        <v>491</v>
      </c>
      <c r="C45" s="104"/>
      <c r="D45" s="104"/>
    </row>
    <row r="46" spans="1:4" ht="30">
      <c r="A46" s="10" t="s">
        <v>492</v>
      </c>
      <c r="B46" s="152" t="s">
        <v>493</v>
      </c>
      <c r="C46" s="104"/>
      <c r="D46" s="104"/>
    </row>
    <row r="47" spans="1:4" ht="15">
      <c r="A47" s="19" t="s">
        <v>40</v>
      </c>
      <c r="B47" s="152" t="s">
        <v>494</v>
      </c>
      <c r="C47" s="104"/>
      <c r="D47" s="104"/>
    </row>
    <row r="48" spans="1:4" ht="15">
      <c r="A48" s="54" t="s">
        <v>363</v>
      </c>
      <c r="B48" s="54" t="s">
        <v>494</v>
      </c>
      <c r="C48" s="104"/>
      <c r="D48" s="104"/>
    </row>
    <row r="49" spans="1:4" ht="15">
      <c r="A49" s="9" t="s">
        <v>11</v>
      </c>
      <c r="B49" s="107" t="s">
        <v>495</v>
      </c>
      <c r="C49" s="104"/>
      <c r="D49" s="104"/>
    </row>
    <row r="50" spans="1:4" ht="15">
      <c r="A50" s="10" t="s">
        <v>41</v>
      </c>
      <c r="B50" s="152" t="s">
        <v>496</v>
      </c>
      <c r="C50" s="104"/>
      <c r="D50" s="104"/>
    </row>
    <row r="51" spans="1:4" ht="15">
      <c r="A51" s="54" t="s">
        <v>371</v>
      </c>
      <c r="B51" s="54" t="s">
        <v>496</v>
      </c>
      <c r="C51" s="104"/>
      <c r="D51" s="104"/>
    </row>
    <row r="52" spans="1:4" ht="15">
      <c r="A52" s="19" t="s">
        <v>497</v>
      </c>
      <c r="B52" s="152" t="s">
        <v>498</v>
      </c>
      <c r="C52" s="104"/>
      <c r="D52" s="104"/>
    </row>
    <row r="53" spans="1:4" ht="15">
      <c r="A53" s="11" t="s">
        <v>42</v>
      </c>
      <c r="B53" s="152" t="s">
        <v>499</v>
      </c>
      <c r="C53" s="104"/>
      <c r="D53" s="104"/>
    </row>
    <row r="54" spans="1:4" ht="15">
      <c r="A54" s="54" t="s">
        <v>372</v>
      </c>
      <c r="B54" s="54" t="s">
        <v>499</v>
      </c>
      <c r="C54" s="104"/>
      <c r="D54" s="104"/>
    </row>
    <row r="55" spans="1:4" ht="15">
      <c r="A55" s="19" t="s">
        <v>500</v>
      </c>
      <c r="B55" s="152" t="s">
        <v>501</v>
      </c>
      <c r="C55" s="104"/>
      <c r="D55" s="104"/>
    </row>
    <row r="56" spans="1:4" ht="15">
      <c r="A56" s="20" t="s">
        <v>12</v>
      </c>
      <c r="B56" s="107" t="s">
        <v>502</v>
      </c>
      <c r="C56" s="104"/>
      <c r="D56" s="104"/>
    </row>
    <row r="57" spans="1:4" ht="15">
      <c r="A57" s="20" t="s">
        <v>506</v>
      </c>
      <c r="B57" s="107" t="s">
        <v>507</v>
      </c>
      <c r="C57" s="104"/>
      <c r="D57" s="104"/>
    </row>
    <row r="58" spans="1:4" ht="15">
      <c r="A58" s="20" t="s">
        <v>508</v>
      </c>
      <c r="B58" s="107" t="s">
        <v>509</v>
      </c>
      <c r="C58" s="104"/>
      <c r="D58" s="104"/>
    </row>
    <row r="59" spans="1:4" ht="15">
      <c r="A59" s="20" t="s">
        <v>512</v>
      </c>
      <c r="B59" s="107" t="s">
        <v>513</v>
      </c>
      <c r="C59" s="104"/>
      <c r="D59" s="104"/>
    </row>
    <row r="60" spans="1:4" ht="15">
      <c r="A60" s="9" t="s">
        <v>142</v>
      </c>
      <c r="B60" s="107" t="s">
        <v>514</v>
      </c>
      <c r="C60" s="104"/>
      <c r="D60" s="104"/>
    </row>
    <row r="61" spans="1:4" ht="15">
      <c r="A61" s="13" t="s">
        <v>515</v>
      </c>
      <c r="B61" s="107" t="s">
        <v>514</v>
      </c>
      <c r="C61" s="104"/>
      <c r="D61" s="104"/>
    </row>
    <row r="62" spans="1:4" ht="15">
      <c r="A62" s="83" t="s">
        <v>14</v>
      </c>
      <c r="B62" s="47" t="s">
        <v>516</v>
      </c>
      <c r="C62" s="104">
        <v>0</v>
      </c>
      <c r="D62" s="104">
        <v>0</v>
      </c>
    </row>
    <row r="63" spans="1:4" ht="15">
      <c r="A63" s="10" t="s">
        <v>517</v>
      </c>
      <c r="B63" s="152" t="s">
        <v>518</v>
      </c>
      <c r="C63" s="104"/>
      <c r="D63" s="104"/>
    </row>
    <row r="64" spans="1:4" ht="15">
      <c r="A64" s="11" t="s">
        <v>519</v>
      </c>
      <c r="B64" s="152" t="s">
        <v>520</v>
      </c>
      <c r="C64" s="104"/>
      <c r="D64" s="104"/>
    </row>
    <row r="65" spans="1:4" ht="15">
      <c r="A65" s="19" t="s">
        <v>521</v>
      </c>
      <c r="B65" s="152" t="s">
        <v>522</v>
      </c>
      <c r="C65" s="104"/>
      <c r="D65" s="104"/>
    </row>
    <row r="66" spans="1:4" ht="15">
      <c r="A66" s="19" t="s">
        <v>673</v>
      </c>
      <c r="B66" s="152" t="s">
        <v>523</v>
      </c>
      <c r="C66" s="104"/>
      <c r="D66" s="104"/>
    </row>
    <row r="67" spans="1:4" ht="15">
      <c r="A67" s="54" t="s">
        <v>397</v>
      </c>
      <c r="B67" s="54" t="s">
        <v>523</v>
      </c>
      <c r="C67" s="104"/>
      <c r="D67" s="104"/>
    </row>
    <row r="68" spans="1:4" ht="15">
      <c r="A68" s="54" t="s">
        <v>398</v>
      </c>
      <c r="B68" s="54" t="s">
        <v>523</v>
      </c>
      <c r="C68" s="104"/>
      <c r="D68" s="104"/>
    </row>
    <row r="69" spans="1:4" ht="15">
      <c r="A69" s="56" t="s">
        <v>399</v>
      </c>
      <c r="B69" s="56" t="s">
        <v>523</v>
      </c>
      <c r="C69" s="104"/>
      <c r="D69" s="104"/>
    </row>
    <row r="70" spans="1:4" ht="15">
      <c r="A70" s="46" t="s">
        <v>15</v>
      </c>
      <c r="B70" s="47" t="s">
        <v>524</v>
      </c>
      <c r="C70" s="104">
        <v>0</v>
      </c>
      <c r="D70" s="10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PageLayoutView="0"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19.57421875" style="178" customWidth="1"/>
  </cols>
  <sheetData>
    <row r="1" spans="1:2" ht="15">
      <c r="A1" s="270" t="s">
        <v>1078</v>
      </c>
      <c r="B1" s="270"/>
    </row>
    <row r="2" spans="1:2" ht="27" customHeight="1">
      <c r="A2" s="263" t="s">
        <v>754</v>
      </c>
      <c r="B2" s="267"/>
    </row>
    <row r="3" spans="1:7" ht="71.25" customHeight="1">
      <c r="A3" s="261" t="s">
        <v>167</v>
      </c>
      <c r="B3" s="261"/>
      <c r="C3" s="72"/>
      <c r="D3" s="72"/>
      <c r="E3" s="72"/>
      <c r="F3" s="72"/>
      <c r="G3" s="72"/>
    </row>
    <row r="4" spans="1:7" ht="24" customHeight="1">
      <c r="A4" s="68"/>
      <c r="B4" s="177"/>
      <c r="C4" s="72"/>
      <c r="D4" s="72"/>
      <c r="E4" s="72"/>
      <c r="F4" s="72"/>
      <c r="G4" s="72"/>
    </row>
    <row r="5" ht="22.5" customHeight="1">
      <c r="A5" s="3" t="s">
        <v>143</v>
      </c>
    </row>
    <row r="6" spans="1:2" ht="18">
      <c r="A6" s="43" t="s">
        <v>147</v>
      </c>
      <c r="B6" s="179" t="s">
        <v>153</v>
      </c>
    </row>
    <row r="7" spans="1:2" ht="15">
      <c r="A7" s="41" t="s">
        <v>206</v>
      </c>
      <c r="B7" s="180"/>
    </row>
    <row r="8" spans="1:2" ht="15">
      <c r="A8" s="73" t="s">
        <v>207</v>
      </c>
      <c r="B8" s="180"/>
    </row>
    <row r="9" spans="1:2" ht="15">
      <c r="A9" s="41" t="s">
        <v>208</v>
      </c>
      <c r="B9" s="180"/>
    </row>
    <row r="10" spans="1:2" ht="15">
      <c r="A10" s="41" t="s">
        <v>209</v>
      </c>
      <c r="B10" s="180"/>
    </row>
    <row r="11" spans="1:2" ht="15">
      <c r="A11" s="41" t="s">
        <v>210</v>
      </c>
      <c r="B11" s="180"/>
    </row>
    <row r="12" spans="1:2" ht="15">
      <c r="A12" s="41" t="s">
        <v>211</v>
      </c>
      <c r="B12" s="180"/>
    </row>
    <row r="13" spans="1:2" ht="15">
      <c r="A13" s="41" t="s">
        <v>212</v>
      </c>
      <c r="B13" s="180"/>
    </row>
    <row r="14" spans="1:2" ht="15">
      <c r="A14" s="41" t="s">
        <v>213</v>
      </c>
      <c r="B14" s="180"/>
    </row>
    <row r="15" spans="1:2" ht="15">
      <c r="A15" s="71" t="s">
        <v>156</v>
      </c>
      <c r="B15" s="181">
        <v>0</v>
      </c>
    </row>
    <row r="16" spans="1:2" ht="30">
      <c r="A16" s="74" t="s">
        <v>148</v>
      </c>
      <c r="B16" s="180"/>
    </row>
    <row r="17" spans="1:2" ht="30">
      <c r="A17" s="74" t="s">
        <v>149</v>
      </c>
      <c r="B17" s="180"/>
    </row>
    <row r="18" spans="1:2" ht="15">
      <c r="A18" s="75" t="s">
        <v>150</v>
      </c>
      <c r="B18" s="180"/>
    </row>
    <row r="19" spans="1:2" ht="15">
      <c r="A19" s="75" t="s">
        <v>151</v>
      </c>
      <c r="B19" s="180"/>
    </row>
    <row r="20" spans="1:2" ht="15">
      <c r="A20" s="41" t="s">
        <v>154</v>
      </c>
      <c r="B20" s="180"/>
    </row>
    <row r="21" spans="1:2" ht="15">
      <c r="A21" s="50" t="s">
        <v>152</v>
      </c>
      <c r="B21" s="180">
        <v>0</v>
      </c>
    </row>
    <row r="22" spans="1:2" ht="31.5">
      <c r="A22" s="76" t="s">
        <v>155</v>
      </c>
      <c r="B22" s="182">
        <v>0</v>
      </c>
    </row>
    <row r="23" spans="1:2" ht="15.75">
      <c r="A23" s="44" t="s">
        <v>43</v>
      </c>
      <c r="B23" s="183">
        <v>0</v>
      </c>
    </row>
    <row r="26" spans="1:2" ht="18">
      <c r="A26" s="43" t="s">
        <v>147</v>
      </c>
      <c r="B26" s="179" t="s">
        <v>153</v>
      </c>
    </row>
    <row r="27" spans="1:2" ht="15">
      <c r="A27" s="41" t="s">
        <v>206</v>
      </c>
      <c r="B27" s="180"/>
    </row>
    <row r="28" spans="1:2" ht="15">
      <c r="A28" s="73" t="s">
        <v>207</v>
      </c>
      <c r="B28" s="180"/>
    </row>
    <row r="29" spans="1:2" ht="15">
      <c r="A29" s="41" t="s">
        <v>208</v>
      </c>
      <c r="B29" s="180"/>
    </row>
    <row r="30" spans="1:2" ht="15">
      <c r="A30" s="41" t="s">
        <v>209</v>
      </c>
      <c r="B30" s="180"/>
    </row>
    <row r="31" spans="1:2" ht="15">
      <c r="A31" s="41" t="s">
        <v>210</v>
      </c>
      <c r="B31" s="180"/>
    </row>
    <row r="32" spans="1:2" ht="15">
      <c r="A32" s="41" t="s">
        <v>211</v>
      </c>
      <c r="B32" s="180"/>
    </row>
    <row r="33" spans="1:2" ht="15">
      <c r="A33" s="41" t="s">
        <v>212</v>
      </c>
      <c r="B33" s="180"/>
    </row>
    <row r="34" spans="1:2" ht="15">
      <c r="A34" s="41" t="s">
        <v>213</v>
      </c>
      <c r="B34" s="180"/>
    </row>
    <row r="35" spans="1:2" ht="15">
      <c r="A35" s="71" t="s">
        <v>156</v>
      </c>
      <c r="B35" s="181">
        <v>0</v>
      </c>
    </row>
    <row r="36" spans="1:2" ht="30">
      <c r="A36" s="74" t="s">
        <v>148</v>
      </c>
      <c r="B36" s="180"/>
    </row>
    <row r="37" spans="1:2" ht="30">
      <c r="A37" s="74" t="s">
        <v>149</v>
      </c>
      <c r="B37" s="180"/>
    </row>
    <row r="38" spans="1:2" ht="15">
      <c r="A38" s="75" t="s">
        <v>150</v>
      </c>
      <c r="B38" s="180"/>
    </row>
    <row r="39" spans="1:2" ht="15">
      <c r="A39" s="75" t="s">
        <v>151</v>
      </c>
      <c r="B39" s="180"/>
    </row>
    <row r="40" spans="1:2" ht="15">
      <c r="A40" s="41" t="s">
        <v>154</v>
      </c>
      <c r="B40" s="180"/>
    </row>
    <row r="41" spans="1:2" ht="15">
      <c r="A41" s="50" t="s">
        <v>152</v>
      </c>
      <c r="B41" s="180">
        <v>0</v>
      </c>
    </row>
    <row r="42" spans="1:2" ht="31.5">
      <c r="A42" s="76" t="s">
        <v>155</v>
      </c>
      <c r="B42" s="182">
        <v>0</v>
      </c>
    </row>
    <row r="43" spans="1:2" ht="15.75">
      <c r="A43" s="44" t="s">
        <v>43</v>
      </c>
      <c r="B43" s="183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72.00390625" style="0" bestFit="1" customWidth="1"/>
    <col min="2" max="2" width="11.421875" style="0" bestFit="1" customWidth="1"/>
    <col min="3" max="3" width="11.7109375" style="0" customWidth="1"/>
    <col min="4" max="4" width="13.00390625" style="0" customWidth="1"/>
  </cols>
  <sheetData>
    <row r="1" spans="1:4" ht="15">
      <c r="A1" s="270" t="s">
        <v>1079</v>
      </c>
      <c r="B1" s="270"/>
      <c r="C1" s="270"/>
      <c r="D1" s="270"/>
    </row>
    <row r="2" spans="1:4" ht="38.25" customHeight="1">
      <c r="A2" s="263" t="s">
        <v>754</v>
      </c>
      <c r="B2" s="262"/>
      <c r="C2" s="262"/>
      <c r="D2" s="262"/>
    </row>
    <row r="3" spans="1:4" ht="19.5" customHeight="1">
      <c r="A3" s="261" t="s">
        <v>906</v>
      </c>
      <c r="B3" s="262"/>
      <c r="C3" s="262"/>
      <c r="D3" s="262"/>
    </row>
    <row r="4" spans="1:4" ht="19.5" customHeight="1">
      <c r="A4" s="133" t="s">
        <v>863</v>
      </c>
      <c r="B4" s="103"/>
      <c r="C4" s="103"/>
      <c r="D4" s="103"/>
    </row>
    <row r="5" spans="1:4" ht="57.75" customHeight="1">
      <c r="A5" s="134" t="s">
        <v>129</v>
      </c>
      <c r="B5" s="220" t="s">
        <v>907</v>
      </c>
      <c r="C5" s="220" t="s">
        <v>908</v>
      </c>
      <c r="D5" s="220" t="s">
        <v>909</v>
      </c>
    </row>
    <row r="6" spans="1:4" ht="22.5" customHeight="1">
      <c r="A6" s="235" t="s">
        <v>910</v>
      </c>
      <c r="B6" s="235"/>
      <c r="C6" s="235"/>
      <c r="D6" s="235"/>
    </row>
    <row r="7" spans="1:4" ht="22.5" customHeight="1">
      <c r="A7" s="222" t="s">
        <v>911</v>
      </c>
      <c r="B7" s="223"/>
      <c r="C7" s="223"/>
      <c r="D7" s="223"/>
    </row>
    <row r="8" spans="1:4" ht="22.5" customHeight="1">
      <c r="A8" s="139" t="s">
        <v>912</v>
      </c>
      <c r="B8" s="223"/>
      <c r="C8" s="223"/>
      <c r="D8" s="223"/>
    </row>
    <row r="9" spans="1:4" ht="22.5" customHeight="1">
      <c r="A9" s="139" t="s">
        <v>913</v>
      </c>
      <c r="B9" s="223"/>
      <c r="C9" s="223"/>
      <c r="D9" s="223"/>
    </row>
    <row r="10" spans="1:4" ht="22.5" customHeight="1">
      <c r="A10" s="139" t="s">
        <v>914</v>
      </c>
      <c r="B10" s="223"/>
      <c r="C10" s="223"/>
      <c r="D10" s="223"/>
    </row>
    <row r="11" spans="1:4" ht="22.5" customHeight="1">
      <c r="A11" s="139" t="s">
        <v>915</v>
      </c>
      <c r="B11" s="223"/>
      <c r="C11" s="223"/>
      <c r="D11" s="223"/>
    </row>
    <row r="12" spans="1:4" ht="22.5" customHeight="1">
      <c r="A12" s="139" t="s">
        <v>916</v>
      </c>
      <c r="B12" s="223"/>
      <c r="C12" s="223"/>
      <c r="D12" s="223"/>
    </row>
    <row r="13" spans="1:4" ht="22.5" customHeight="1">
      <c r="A13" s="139" t="s">
        <v>917</v>
      </c>
      <c r="B13" s="223"/>
      <c r="C13" s="223"/>
      <c r="D13" s="223"/>
    </row>
    <row r="14" spans="1:4" ht="22.5" customHeight="1">
      <c r="A14" s="222" t="s">
        <v>918</v>
      </c>
      <c r="B14" s="223">
        <v>16416</v>
      </c>
      <c r="C14" s="223">
        <v>16190</v>
      </c>
      <c r="D14" s="223">
        <v>226</v>
      </c>
    </row>
    <row r="15" spans="1:4" ht="22.5" customHeight="1">
      <c r="A15" s="139" t="s">
        <v>912</v>
      </c>
      <c r="B15" s="223"/>
      <c r="C15" s="223"/>
      <c r="D15" s="223"/>
    </row>
    <row r="16" spans="1:4" ht="22.5" customHeight="1">
      <c r="A16" s="139" t="s">
        <v>913</v>
      </c>
      <c r="B16" s="223"/>
      <c r="C16" s="223"/>
      <c r="D16" s="223"/>
    </row>
    <row r="17" spans="1:4" ht="22.5" customHeight="1">
      <c r="A17" s="139" t="s">
        <v>914</v>
      </c>
      <c r="B17" s="223"/>
      <c r="C17" s="223"/>
      <c r="D17" s="223"/>
    </row>
    <row r="18" spans="1:4" ht="22.5" customHeight="1">
      <c r="A18" s="139" t="s">
        <v>915</v>
      </c>
      <c r="B18" s="223"/>
      <c r="C18" s="223"/>
      <c r="D18" s="223"/>
    </row>
    <row r="19" spans="1:4" ht="22.5" customHeight="1">
      <c r="A19" s="139" t="s">
        <v>916</v>
      </c>
      <c r="B19" s="223"/>
      <c r="C19" s="223"/>
      <c r="D19" s="223"/>
    </row>
    <row r="20" spans="1:4" ht="22.5" customHeight="1">
      <c r="A20" s="139" t="s">
        <v>917</v>
      </c>
      <c r="B20" s="223"/>
      <c r="C20" s="223"/>
      <c r="D20" s="223"/>
    </row>
    <row r="21" spans="1:4" ht="22.5" customHeight="1">
      <c r="A21" s="222" t="s">
        <v>919</v>
      </c>
      <c r="B21" s="223"/>
      <c r="C21" s="223"/>
      <c r="D21" s="223"/>
    </row>
    <row r="22" spans="1:4" ht="22.5" customHeight="1">
      <c r="A22" s="139" t="s">
        <v>912</v>
      </c>
      <c r="B22" s="223"/>
      <c r="C22" s="223"/>
      <c r="D22" s="223"/>
    </row>
    <row r="23" spans="1:4" ht="22.5" customHeight="1">
      <c r="A23" s="139" t="s">
        <v>913</v>
      </c>
      <c r="B23" s="223"/>
      <c r="C23" s="223"/>
      <c r="D23" s="223"/>
    </row>
    <row r="24" spans="1:4" ht="22.5" customHeight="1">
      <c r="A24" s="139" t="s">
        <v>914</v>
      </c>
      <c r="B24" s="223"/>
      <c r="C24" s="223"/>
      <c r="D24" s="223"/>
    </row>
    <row r="25" spans="1:4" ht="22.5" customHeight="1">
      <c r="A25" s="139" t="s">
        <v>915</v>
      </c>
      <c r="B25" s="223"/>
      <c r="C25" s="223"/>
      <c r="D25" s="223"/>
    </row>
    <row r="26" spans="1:4" ht="22.5" customHeight="1">
      <c r="A26" s="139" t="s">
        <v>916</v>
      </c>
      <c r="B26" s="223"/>
      <c r="C26" s="223"/>
      <c r="D26" s="223"/>
    </row>
    <row r="27" spans="1:4" ht="22.5" customHeight="1">
      <c r="A27" s="139" t="s">
        <v>917</v>
      </c>
      <c r="B27" s="223"/>
      <c r="C27" s="223"/>
      <c r="D27" s="223"/>
    </row>
    <row r="28" spans="1:4" ht="22.5" customHeight="1">
      <c r="A28" s="225" t="s">
        <v>920</v>
      </c>
      <c r="B28" s="226">
        <f>B7+B14+B21</f>
        <v>16416</v>
      </c>
      <c r="C28" s="226">
        <f>C7+C14+C21</f>
        <v>16190</v>
      </c>
      <c r="D28" s="226">
        <v>226</v>
      </c>
    </row>
    <row r="29" spans="1:4" ht="22.5" customHeight="1">
      <c r="A29" s="139" t="s">
        <v>912</v>
      </c>
      <c r="B29" s="226"/>
      <c r="C29" s="226"/>
      <c r="D29" s="226"/>
    </row>
    <row r="30" spans="1:4" ht="22.5" customHeight="1">
      <c r="A30" s="139" t="s">
        <v>913</v>
      </c>
      <c r="B30" s="226"/>
      <c r="C30" s="226"/>
      <c r="D30" s="226"/>
    </row>
    <row r="31" spans="1:4" ht="22.5" customHeight="1">
      <c r="A31" s="139" t="s">
        <v>914</v>
      </c>
      <c r="B31" s="226"/>
      <c r="C31" s="226"/>
      <c r="D31" s="226"/>
    </row>
    <row r="32" spans="1:4" ht="22.5" customHeight="1">
      <c r="A32" s="139" t="s">
        <v>915</v>
      </c>
      <c r="B32" s="226"/>
      <c r="C32" s="226"/>
      <c r="D32" s="226"/>
    </row>
    <row r="33" spans="1:4" ht="22.5" customHeight="1">
      <c r="A33" s="139" t="s">
        <v>916</v>
      </c>
      <c r="B33" s="226"/>
      <c r="C33" s="226"/>
      <c r="D33" s="226"/>
    </row>
    <row r="34" spans="1:4" ht="22.5" customHeight="1">
      <c r="A34" s="139" t="s">
        <v>921</v>
      </c>
      <c r="B34" s="226"/>
      <c r="C34" s="226"/>
      <c r="D34" s="226"/>
    </row>
    <row r="35" spans="1:4" ht="22.5" customHeight="1">
      <c r="A35" s="222" t="s">
        <v>922</v>
      </c>
      <c r="B35" s="223">
        <v>1509360</v>
      </c>
      <c r="C35" s="223">
        <v>284826</v>
      </c>
      <c r="D35" s="223">
        <v>1224534</v>
      </c>
    </row>
    <row r="36" spans="1:4" ht="22.5" customHeight="1">
      <c r="A36" s="139" t="s">
        <v>912</v>
      </c>
      <c r="B36" s="223"/>
      <c r="C36" s="223"/>
      <c r="D36" s="223"/>
    </row>
    <row r="37" spans="1:4" ht="22.5" customHeight="1">
      <c r="A37" s="139" t="s">
        <v>913</v>
      </c>
      <c r="B37" s="223"/>
      <c r="C37" s="223"/>
      <c r="D37" s="223"/>
    </row>
    <row r="38" spans="1:4" ht="22.5" customHeight="1">
      <c r="A38" s="139" t="s">
        <v>914</v>
      </c>
      <c r="B38" s="223"/>
      <c r="C38" s="223"/>
      <c r="D38" s="223"/>
    </row>
    <row r="39" spans="1:4" ht="22.5" customHeight="1">
      <c r="A39" s="139" t="s">
        <v>915</v>
      </c>
      <c r="B39" s="223"/>
      <c r="C39" s="223"/>
      <c r="D39" s="223"/>
    </row>
    <row r="40" spans="1:4" ht="22.5" customHeight="1">
      <c r="A40" s="139" t="s">
        <v>916</v>
      </c>
      <c r="B40" s="223"/>
      <c r="C40" s="223"/>
      <c r="D40" s="223"/>
    </row>
    <row r="41" spans="1:4" ht="22.5" customHeight="1">
      <c r="A41" s="139" t="s">
        <v>921</v>
      </c>
      <c r="B41" s="223"/>
      <c r="C41" s="223"/>
      <c r="D41" s="223"/>
    </row>
    <row r="42" spans="1:4" ht="22.5" customHeight="1">
      <c r="A42" s="222" t="s">
        <v>923</v>
      </c>
      <c r="B42" s="223">
        <v>62273</v>
      </c>
      <c r="C42" s="223">
        <v>43173</v>
      </c>
      <c r="D42" s="223">
        <v>19100</v>
      </c>
    </row>
    <row r="43" spans="1:4" ht="22.5" customHeight="1">
      <c r="A43" s="139" t="s">
        <v>912</v>
      </c>
      <c r="B43" s="223"/>
      <c r="C43" s="223"/>
      <c r="D43" s="223"/>
    </row>
    <row r="44" spans="1:4" ht="22.5" customHeight="1">
      <c r="A44" s="139" t="s">
        <v>913</v>
      </c>
      <c r="B44" s="223"/>
      <c r="C44" s="223"/>
      <c r="D44" s="223"/>
    </row>
    <row r="45" spans="1:4" ht="22.5" customHeight="1">
      <c r="A45" s="139" t="s">
        <v>914</v>
      </c>
      <c r="B45" s="223"/>
      <c r="C45" s="223"/>
      <c r="D45" s="223"/>
    </row>
    <row r="46" spans="1:4" ht="22.5" customHeight="1">
      <c r="A46" s="139" t="s">
        <v>915</v>
      </c>
      <c r="B46" s="223"/>
      <c r="C46" s="223"/>
      <c r="D46" s="223"/>
    </row>
    <row r="47" spans="1:7" ht="22.5" customHeight="1">
      <c r="A47" s="139" t="s">
        <v>916</v>
      </c>
      <c r="B47" s="223"/>
      <c r="C47" s="223"/>
      <c r="D47" s="223"/>
      <c r="G47" s="236"/>
    </row>
    <row r="48" spans="1:4" ht="22.5" customHeight="1">
      <c r="A48" s="139" t="s">
        <v>921</v>
      </c>
      <c r="B48" s="223"/>
      <c r="C48" s="223"/>
      <c r="D48" s="223"/>
    </row>
    <row r="49" spans="1:4" ht="22.5" customHeight="1">
      <c r="A49" s="222" t="s">
        <v>924</v>
      </c>
      <c r="B49" s="223"/>
      <c r="C49" s="223"/>
      <c r="D49" s="223"/>
    </row>
    <row r="50" spans="1:4" ht="22.5" customHeight="1">
      <c r="A50" s="139" t="s">
        <v>912</v>
      </c>
      <c r="B50" s="223"/>
      <c r="C50" s="223"/>
      <c r="D50" s="223"/>
    </row>
    <row r="51" spans="1:4" ht="22.5" customHeight="1">
      <c r="A51" s="139" t="s">
        <v>913</v>
      </c>
      <c r="B51" s="223"/>
      <c r="C51" s="223"/>
      <c r="D51" s="223"/>
    </row>
    <row r="52" spans="1:4" ht="22.5" customHeight="1">
      <c r="A52" s="139" t="s">
        <v>914</v>
      </c>
      <c r="B52" s="223"/>
      <c r="C52" s="223"/>
      <c r="D52" s="223"/>
    </row>
    <row r="53" spans="1:4" ht="22.5" customHeight="1">
      <c r="A53" s="139" t="s">
        <v>915</v>
      </c>
      <c r="B53" s="223"/>
      <c r="C53" s="223"/>
      <c r="D53" s="223"/>
    </row>
    <row r="54" spans="1:4" ht="22.5" customHeight="1">
      <c r="A54" s="139" t="s">
        <v>916</v>
      </c>
      <c r="B54" s="223"/>
      <c r="C54" s="223"/>
      <c r="D54" s="223"/>
    </row>
    <row r="55" spans="1:4" ht="22.5" customHeight="1">
      <c r="A55" s="139" t="s">
        <v>921</v>
      </c>
      <c r="B55" s="223"/>
      <c r="C55" s="223"/>
      <c r="D55" s="223"/>
    </row>
    <row r="56" spans="1:4" ht="22.5" customHeight="1">
      <c r="A56" s="222" t="s">
        <v>925</v>
      </c>
      <c r="B56" s="223">
        <v>1655</v>
      </c>
      <c r="C56" s="223">
        <v>0</v>
      </c>
      <c r="D56" s="223">
        <v>1655</v>
      </c>
    </row>
    <row r="57" spans="1:4" ht="22.5" customHeight="1">
      <c r="A57" s="222" t="s">
        <v>926</v>
      </c>
      <c r="B57" s="223"/>
      <c r="C57" s="223"/>
      <c r="D57" s="223"/>
    </row>
    <row r="58" spans="1:4" ht="22.5" customHeight="1">
      <c r="A58" s="225" t="s">
        <v>927</v>
      </c>
      <c r="B58" s="226">
        <f>SUM(B35+B42+B56)</f>
        <v>1573288</v>
      </c>
      <c r="C58" s="226">
        <f>SUM(C35+C42+C56)</f>
        <v>327999</v>
      </c>
      <c r="D58" s="226">
        <f>SUM(D35+D42+D56)</f>
        <v>1245289</v>
      </c>
    </row>
    <row r="59" spans="1:4" ht="22.5" customHeight="1">
      <c r="A59" s="139" t="s">
        <v>912</v>
      </c>
      <c r="B59" s="226"/>
      <c r="C59" s="226"/>
      <c r="D59" s="226"/>
    </row>
    <row r="60" spans="1:4" ht="22.5" customHeight="1">
      <c r="A60" s="139" t="s">
        <v>913</v>
      </c>
      <c r="B60" s="226"/>
      <c r="C60" s="226"/>
      <c r="D60" s="226"/>
    </row>
    <row r="61" spans="1:4" ht="22.5" customHeight="1">
      <c r="A61" s="139" t="s">
        <v>914</v>
      </c>
      <c r="B61" s="226"/>
      <c r="C61" s="226"/>
      <c r="D61" s="226"/>
    </row>
    <row r="62" spans="1:4" ht="22.5" customHeight="1">
      <c r="A62" s="139" t="s">
        <v>915</v>
      </c>
      <c r="B62" s="226"/>
      <c r="C62" s="226"/>
      <c r="D62" s="226"/>
    </row>
    <row r="63" spans="1:4" ht="22.5" customHeight="1">
      <c r="A63" s="139" t="s">
        <v>916</v>
      </c>
      <c r="B63" s="226"/>
      <c r="C63" s="226"/>
      <c r="D63" s="226"/>
    </row>
    <row r="64" spans="1:4" ht="22.5" customHeight="1">
      <c r="A64" s="139" t="s">
        <v>921</v>
      </c>
      <c r="B64" s="226"/>
      <c r="C64" s="226"/>
      <c r="D64" s="226"/>
    </row>
    <row r="65" spans="1:4" ht="22.5" customHeight="1">
      <c r="A65" s="222" t="s">
        <v>928</v>
      </c>
      <c r="B65" s="223">
        <v>10</v>
      </c>
      <c r="C65" s="223"/>
      <c r="D65" s="223">
        <v>10</v>
      </c>
    </row>
    <row r="66" spans="1:4" ht="22.5" customHeight="1">
      <c r="A66" s="222" t="s">
        <v>929</v>
      </c>
      <c r="B66" s="223"/>
      <c r="C66" s="223"/>
      <c r="D66" s="223"/>
    </row>
    <row r="67" spans="1:4" ht="22.5" customHeight="1">
      <c r="A67" s="222" t="s">
        <v>930</v>
      </c>
      <c r="B67" s="223"/>
      <c r="C67" s="223"/>
      <c r="D67" s="223"/>
    </row>
    <row r="68" spans="1:4" ht="22.5" customHeight="1">
      <c r="A68" s="222" t="s">
        <v>931</v>
      </c>
      <c r="B68" s="223"/>
      <c r="C68" s="223"/>
      <c r="D68" s="223"/>
    </row>
    <row r="69" spans="1:4" ht="22.5" customHeight="1">
      <c r="A69" s="222" t="s">
        <v>932</v>
      </c>
      <c r="B69" s="223"/>
      <c r="C69" s="223"/>
      <c r="D69" s="223"/>
    </row>
    <row r="70" spans="1:4" ht="22.5" customHeight="1">
      <c r="A70" s="222" t="s">
        <v>933</v>
      </c>
      <c r="B70" s="223"/>
      <c r="C70" s="223"/>
      <c r="D70" s="223"/>
    </row>
    <row r="71" spans="1:4" ht="22.5" customHeight="1">
      <c r="A71" s="222" t="s">
        <v>934</v>
      </c>
      <c r="B71" s="223"/>
      <c r="C71" s="223"/>
      <c r="D71" s="223"/>
    </row>
    <row r="72" spans="1:4" ht="22.5" customHeight="1">
      <c r="A72" s="225" t="s">
        <v>935</v>
      </c>
      <c r="B72" s="226">
        <v>10</v>
      </c>
      <c r="C72" s="226"/>
      <c r="D72" s="226">
        <v>10</v>
      </c>
    </row>
    <row r="73" spans="1:4" ht="22.5" customHeight="1">
      <c r="A73" s="222" t="s">
        <v>936</v>
      </c>
      <c r="B73" s="223">
        <v>796082</v>
      </c>
      <c r="C73" s="223">
        <v>170482</v>
      </c>
      <c r="D73" s="223">
        <v>625600</v>
      </c>
    </row>
    <row r="74" spans="1:4" ht="22.5" customHeight="1">
      <c r="A74" s="139" t="s">
        <v>912</v>
      </c>
      <c r="B74" s="223"/>
      <c r="C74" s="223"/>
      <c r="D74" s="223"/>
    </row>
    <row r="75" spans="1:4" ht="22.5" customHeight="1">
      <c r="A75" s="139" t="s">
        <v>913</v>
      </c>
      <c r="B75" s="223"/>
      <c r="C75" s="223"/>
      <c r="D75" s="223"/>
    </row>
    <row r="76" spans="1:4" ht="22.5" customHeight="1">
      <c r="A76" s="139" t="s">
        <v>914</v>
      </c>
      <c r="B76" s="223"/>
      <c r="C76" s="223"/>
      <c r="D76" s="223"/>
    </row>
    <row r="77" spans="1:4" ht="22.5" customHeight="1">
      <c r="A77" s="139" t="s">
        <v>915</v>
      </c>
      <c r="B77" s="223"/>
      <c r="C77" s="223"/>
      <c r="D77" s="223"/>
    </row>
    <row r="78" spans="1:4" ht="22.5" customHeight="1">
      <c r="A78" s="139" t="s">
        <v>916</v>
      </c>
      <c r="B78" s="223"/>
      <c r="C78" s="223"/>
      <c r="D78" s="223"/>
    </row>
    <row r="79" spans="1:4" ht="22.5" customHeight="1">
      <c r="A79" s="139" t="s">
        <v>921</v>
      </c>
      <c r="B79" s="223"/>
      <c r="C79" s="223"/>
      <c r="D79" s="223"/>
    </row>
    <row r="80" spans="1:4" ht="22.5" customHeight="1">
      <c r="A80" s="222" t="s">
        <v>937</v>
      </c>
      <c r="B80" s="223"/>
      <c r="C80" s="223"/>
      <c r="D80" s="223"/>
    </row>
    <row r="81" spans="1:4" ht="22.5" customHeight="1">
      <c r="A81" s="225" t="s">
        <v>938</v>
      </c>
      <c r="B81" s="226">
        <f>SUM(B73)</f>
        <v>796082</v>
      </c>
      <c r="C81" s="226">
        <f>SUM(C73)</f>
        <v>170482</v>
      </c>
      <c r="D81" s="226">
        <f>SUM(D73)</f>
        <v>625600</v>
      </c>
    </row>
    <row r="82" spans="1:4" ht="22.5" customHeight="1">
      <c r="A82" s="139" t="s">
        <v>912</v>
      </c>
      <c r="B82" s="226"/>
      <c r="C82" s="226"/>
      <c r="D82" s="226"/>
    </row>
    <row r="83" spans="1:4" ht="22.5" customHeight="1">
      <c r="A83" s="139" t="s">
        <v>913</v>
      </c>
      <c r="B83" s="226"/>
      <c r="C83" s="226"/>
      <c r="D83" s="226"/>
    </row>
    <row r="84" spans="1:4" ht="22.5" customHeight="1">
      <c r="A84" s="139" t="s">
        <v>914</v>
      </c>
      <c r="B84" s="226"/>
      <c r="C84" s="226"/>
      <c r="D84" s="226"/>
    </row>
    <row r="85" spans="1:4" ht="22.5" customHeight="1">
      <c r="A85" s="139" t="s">
        <v>915</v>
      </c>
      <c r="B85" s="226"/>
      <c r="C85" s="226"/>
      <c r="D85" s="226"/>
    </row>
    <row r="86" spans="1:4" ht="22.5" customHeight="1">
      <c r="A86" s="139" t="s">
        <v>916</v>
      </c>
      <c r="B86" s="226"/>
      <c r="C86" s="226"/>
      <c r="D86" s="226"/>
    </row>
    <row r="87" spans="1:4" ht="22.5" customHeight="1">
      <c r="A87" s="139" t="s">
        <v>921</v>
      </c>
      <c r="B87" s="226"/>
      <c r="C87" s="226"/>
      <c r="D87" s="226"/>
    </row>
    <row r="88" spans="1:4" ht="22.5" customHeight="1">
      <c r="A88" s="225" t="s">
        <v>939</v>
      </c>
      <c r="B88" s="226">
        <f>SUM(B28+B58+B72+B81)</f>
        <v>2385796</v>
      </c>
      <c r="C88" s="226">
        <f>SUM(C28+C58+C72+C81)</f>
        <v>514671</v>
      </c>
      <c r="D88" s="226">
        <f>SUM(D28+D58+D72+D81)</f>
        <v>1871125</v>
      </c>
    </row>
    <row r="89" spans="1:4" ht="22.5" customHeight="1">
      <c r="A89" s="225" t="s">
        <v>940</v>
      </c>
      <c r="B89" s="226"/>
      <c r="C89" s="226"/>
      <c r="D89" s="226"/>
    </row>
    <row r="90" spans="1:4" ht="22.5" customHeight="1">
      <c r="A90" s="139" t="s">
        <v>941</v>
      </c>
      <c r="B90" s="226"/>
      <c r="C90" s="226"/>
      <c r="D90" s="226"/>
    </row>
    <row r="91" spans="1:4" ht="22.5" customHeight="1">
      <c r="A91" s="225" t="s">
        <v>942</v>
      </c>
      <c r="B91" s="226"/>
      <c r="C91" s="226"/>
      <c r="D91" s="226"/>
    </row>
    <row r="92" spans="1:4" ht="22.5" customHeight="1">
      <c r="A92" s="225" t="s">
        <v>943</v>
      </c>
      <c r="B92" s="226"/>
      <c r="C92" s="226"/>
      <c r="D92" s="226"/>
    </row>
    <row r="93" spans="1:4" ht="22.5" customHeight="1">
      <c r="A93" s="222" t="s">
        <v>944</v>
      </c>
      <c r="B93" s="223"/>
      <c r="C93" s="223"/>
      <c r="D93" s="223"/>
    </row>
    <row r="94" spans="1:4" ht="22.5" customHeight="1">
      <c r="A94" s="222" t="s">
        <v>945</v>
      </c>
      <c r="B94" s="223">
        <v>1</v>
      </c>
      <c r="C94" s="223"/>
      <c r="D94" s="223">
        <v>241</v>
      </c>
    </row>
    <row r="95" spans="1:4" ht="22.5" customHeight="1">
      <c r="A95" s="222" t="s">
        <v>946</v>
      </c>
      <c r="B95" s="223">
        <v>170901</v>
      </c>
      <c r="C95" s="223"/>
      <c r="D95" s="223">
        <v>167691</v>
      </c>
    </row>
    <row r="96" spans="1:4" ht="22.5" customHeight="1">
      <c r="A96" s="222" t="s">
        <v>947</v>
      </c>
      <c r="B96" s="223"/>
      <c r="C96" s="223"/>
      <c r="D96" s="223"/>
    </row>
    <row r="97" spans="1:4" ht="22.5" customHeight="1">
      <c r="A97" s="222" t="s">
        <v>948</v>
      </c>
      <c r="B97" s="223"/>
      <c r="C97" s="223"/>
      <c r="D97" s="223"/>
    </row>
    <row r="98" spans="1:4" ht="22.5" customHeight="1">
      <c r="A98" s="225" t="s">
        <v>949</v>
      </c>
      <c r="B98" s="226">
        <f>SUM(B93:B97)</f>
        <v>170902</v>
      </c>
      <c r="C98" s="226">
        <f>SUM(C93:C97)</f>
        <v>0</v>
      </c>
      <c r="D98" s="226">
        <f>SUM(D93:D97)</f>
        <v>167932</v>
      </c>
    </row>
    <row r="99" spans="1:4" ht="22.5" customHeight="1">
      <c r="A99" s="225" t="s">
        <v>950</v>
      </c>
      <c r="B99" s="226">
        <v>9233</v>
      </c>
      <c r="C99" s="226"/>
      <c r="D99" s="226">
        <v>8472</v>
      </c>
    </row>
    <row r="100" spans="1:4" ht="22.5" customHeight="1">
      <c r="A100" s="225" t="s">
        <v>951</v>
      </c>
      <c r="B100" s="226">
        <v>2762</v>
      </c>
      <c r="C100" s="226"/>
      <c r="D100" s="226">
        <v>0</v>
      </c>
    </row>
    <row r="101" spans="1:4" ht="22.5" customHeight="1">
      <c r="A101" s="222" t="s">
        <v>952</v>
      </c>
      <c r="B101" s="223"/>
      <c r="C101" s="223"/>
      <c r="D101" s="223"/>
    </row>
    <row r="102" spans="1:4" ht="22.5" customHeight="1">
      <c r="A102" s="222" t="s">
        <v>953</v>
      </c>
      <c r="B102" s="223"/>
      <c r="C102" s="223"/>
      <c r="D102" s="223"/>
    </row>
    <row r="103" spans="1:4" ht="22.5" customHeight="1">
      <c r="A103" s="222" t="s">
        <v>954</v>
      </c>
      <c r="B103" s="223"/>
      <c r="C103" s="223"/>
      <c r="D103" s="223"/>
    </row>
    <row r="104" spans="1:4" ht="22.5" customHeight="1">
      <c r="A104" s="222" t="s">
        <v>955</v>
      </c>
      <c r="B104" s="223"/>
      <c r="C104" s="223"/>
      <c r="D104" s="223"/>
    </row>
    <row r="105" spans="1:4" ht="22.5" customHeight="1">
      <c r="A105" s="222" t="s">
        <v>956</v>
      </c>
      <c r="B105" s="223"/>
      <c r="C105" s="223"/>
      <c r="D105" s="223"/>
    </row>
    <row r="106" spans="1:4" ht="22.5" customHeight="1">
      <c r="A106" s="222" t="s">
        <v>957</v>
      </c>
      <c r="B106" s="223"/>
      <c r="C106" s="223"/>
      <c r="D106" s="223"/>
    </row>
    <row r="107" spans="1:4" ht="22.5" customHeight="1">
      <c r="A107" s="222" t="s">
        <v>958</v>
      </c>
      <c r="B107" s="223"/>
      <c r="C107" s="223"/>
      <c r="D107" s="223"/>
    </row>
    <row r="108" spans="1:4" ht="22.5" customHeight="1">
      <c r="A108" s="225" t="s">
        <v>959</v>
      </c>
      <c r="B108" s="226">
        <v>0</v>
      </c>
      <c r="C108" s="226"/>
      <c r="D108" s="226">
        <v>160</v>
      </c>
    </row>
    <row r="109" spans="1:4" ht="22.5" customHeight="1">
      <c r="A109" s="225" t="s">
        <v>960</v>
      </c>
      <c r="B109" s="226">
        <f>SUM(B99+B100+B108)</f>
        <v>11995</v>
      </c>
      <c r="C109" s="226">
        <f>SUM(C99+C100+C108)</f>
        <v>0</v>
      </c>
      <c r="D109" s="226">
        <f>SUM(D99+D100+D108)</f>
        <v>8632</v>
      </c>
    </row>
    <row r="110" spans="1:4" ht="22.5" customHeight="1">
      <c r="A110" s="225" t="s">
        <v>961</v>
      </c>
      <c r="B110" s="226">
        <v>2280</v>
      </c>
      <c r="C110" s="226"/>
      <c r="D110" s="226">
        <v>1679</v>
      </c>
    </row>
    <row r="111" spans="1:4" ht="22.5" customHeight="1">
      <c r="A111" s="222" t="s">
        <v>962</v>
      </c>
      <c r="B111" s="223"/>
      <c r="C111" s="223"/>
      <c r="D111" s="223"/>
    </row>
    <row r="112" spans="1:4" ht="22.5" customHeight="1">
      <c r="A112" s="222" t="s">
        <v>963</v>
      </c>
      <c r="B112" s="223"/>
      <c r="C112" s="223"/>
      <c r="D112" s="223"/>
    </row>
    <row r="113" spans="1:4" ht="22.5" customHeight="1">
      <c r="A113" s="222" t="s">
        <v>964</v>
      </c>
      <c r="B113" s="223"/>
      <c r="C113" s="223"/>
      <c r="D113" s="223"/>
    </row>
    <row r="114" spans="1:4" ht="22.5" customHeight="1">
      <c r="A114" s="225" t="s">
        <v>965</v>
      </c>
      <c r="B114" s="226">
        <v>260</v>
      </c>
      <c r="C114" s="226"/>
      <c r="D114" s="226">
        <v>0</v>
      </c>
    </row>
    <row r="115" spans="1:4" ht="22.5" customHeight="1">
      <c r="A115" s="237" t="s">
        <v>966</v>
      </c>
      <c r="B115" s="228">
        <f>SUM(B88+B92+B98+B109+B110+B114)</f>
        <v>2571233</v>
      </c>
      <c r="C115" s="228">
        <f>SUM(C88+C92+C98+C109+C110+C114)</f>
        <v>514671</v>
      </c>
      <c r="D115" s="228">
        <f>SUM(D88+D92+D98+D109+D110+D114)</f>
        <v>2049368</v>
      </c>
    </row>
    <row r="116" spans="1:4" ht="22.5" customHeight="1">
      <c r="A116" s="227" t="s">
        <v>967</v>
      </c>
      <c r="B116" s="104"/>
      <c r="C116" s="104"/>
      <c r="D116" s="104"/>
    </row>
    <row r="117" spans="1:4" ht="22.5" customHeight="1">
      <c r="A117" s="222" t="s">
        <v>968</v>
      </c>
      <c r="B117" s="223">
        <v>2321804</v>
      </c>
      <c r="C117" s="223"/>
      <c r="D117" s="223">
        <v>2321804</v>
      </c>
    </row>
    <row r="118" spans="1:4" ht="22.5" customHeight="1">
      <c r="A118" s="222" t="s">
        <v>969</v>
      </c>
      <c r="B118" s="223"/>
      <c r="C118" s="223"/>
      <c r="D118" s="223"/>
    </row>
    <row r="119" spans="1:4" ht="22.5" customHeight="1">
      <c r="A119" s="222" t="s">
        <v>970</v>
      </c>
      <c r="B119" s="223">
        <v>136605</v>
      </c>
      <c r="C119" s="223"/>
      <c r="D119" s="223">
        <v>136605</v>
      </c>
    </row>
    <row r="120" spans="1:4" ht="22.5" customHeight="1">
      <c r="A120" s="222" t="s">
        <v>971</v>
      </c>
      <c r="B120" s="223">
        <v>-390979</v>
      </c>
      <c r="C120" s="223"/>
      <c r="D120" s="223">
        <v>-403908</v>
      </c>
    </row>
    <row r="121" spans="1:4" ht="22.5" customHeight="1">
      <c r="A121" s="222" t="s">
        <v>972</v>
      </c>
      <c r="B121" s="223"/>
      <c r="C121" s="223"/>
      <c r="D121" s="223"/>
    </row>
    <row r="122" spans="1:4" ht="22.5" customHeight="1">
      <c r="A122" s="222" t="s">
        <v>973</v>
      </c>
      <c r="B122" s="223">
        <v>-12706</v>
      </c>
      <c r="C122" s="223"/>
      <c r="D122" s="223">
        <v>-12148</v>
      </c>
    </row>
    <row r="123" spans="1:4" ht="22.5" customHeight="1">
      <c r="A123" s="225" t="s">
        <v>974</v>
      </c>
      <c r="B123" s="226">
        <f>SUM(B117:B122)</f>
        <v>2054724</v>
      </c>
      <c r="C123" s="226">
        <f>SUM(C117:C122)</f>
        <v>0</v>
      </c>
      <c r="D123" s="226">
        <f>SUM(D117:D122)</f>
        <v>2042353</v>
      </c>
    </row>
    <row r="124" spans="1:4" ht="22.5" customHeight="1">
      <c r="A124" s="225" t="s">
        <v>975</v>
      </c>
      <c r="B124" s="226">
        <v>2212</v>
      </c>
      <c r="C124" s="226"/>
      <c r="D124" s="226">
        <v>2972</v>
      </c>
    </row>
    <row r="125" spans="1:4" ht="22.5" customHeight="1">
      <c r="A125" s="225" t="s">
        <v>976</v>
      </c>
      <c r="B125" s="226">
        <v>1515</v>
      </c>
      <c r="C125" s="226"/>
      <c r="D125" s="226">
        <v>1353</v>
      </c>
    </row>
    <row r="126" spans="1:4" ht="22.5" customHeight="1">
      <c r="A126" s="222" t="s">
        <v>977</v>
      </c>
      <c r="B126" s="223"/>
      <c r="C126" s="223"/>
      <c r="D126" s="223"/>
    </row>
    <row r="127" spans="1:4" ht="22.5" customHeight="1">
      <c r="A127" s="222" t="s">
        <v>978</v>
      </c>
      <c r="B127" s="223"/>
      <c r="C127" s="223"/>
      <c r="D127" s="223"/>
    </row>
    <row r="128" spans="1:4" ht="22.5" customHeight="1">
      <c r="A128" s="222" t="s">
        <v>979</v>
      </c>
      <c r="B128" s="223"/>
      <c r="C128" s="223"/>
      <c r="D128" s="223"/>
    </row>
    <row r="129" spans="1:4" ht="22.5" customHeight="1">
      <c r="A129" s="222" t="s">
        <v>980</v>
      </c>
      <c r="B129" s="223"/>
      <c r="C129" s="223"/>
      <c r="D129" s="223"/>
    </row>
    <row r="130" spans="1:4" ht="22.5" customHeight="1">
      <c r="A130" s="222" t="s">
        <v>981</v>
      </c>
      <c r="B130" s="223"/>
      <c r="C130" s="223"/>
      <c r="D130" s="223"/>
    </row>
    <row r="131" spans="1:4" ht="22.5" customHeight="1">
      <c r="A131" s="222" t="s">
        <v>982</v>
      </c>
      <c r="B131" s="223"/>
      <c r="C131" s="223"/>
      <c r="D131" s="223"/>
    </row>
    <row r="132" spans="1:4" ht="22.5" customHeight="1">
      <c r="A132" s="222" t="s">
        <v>983</v>
      </c>
      <c r="B132" s="223"/>
      <c r="C132" s="223"/>
      <c r="D132" s="223"/>
    </row>
    <row r="133" spans="1:4" ht="22.5" customHeight="1">
      <c r="A133" s="222" t="s">
        <v>984</v>
      </c>
      <c r="B133" s="223">
        <v>2330</v>
      </c>
      <c r="C133" s="223"/>
      <c r="D133" s="223">
        <v>166</v>
      </c>
    </row>
    <row r="134" spans="1:4" ht="22.5" customHeight="1">
      <c r="A134" s="225" t="s">
        <v>985</v>
      </c>
      <c r="B134" s="226">
        <v>6057</v>
      </c>
      <c r="C134" s="226"/>
      <c r="D134" s="226">
        <v>4491</v>
      </c>
    </row>
    <row r="135" spans="1:4" ht="22.5" customHeight="1">
      <c r="A135" s="225" t="s">
        <v>986</v>
      </c>
      <c r="B135" s="226"/>
      <c r="C135" s="226"/>
      <c r="D135" s="226"/>
    </row>
    <row r="136" spans="1:4" ht="5.25" customHeight="1">
      <c r="A136" s="225"/>
      <c r="B136" s="226"/>
      <c r="C136" s="226"/>
      <c r="D136" s="226"/>
    </row>
    <row r="137" spans="1:4" ht="22.5" customHeight="1">
      <c r="A137" s="222" t="s">
        <v>1063</v>
      </c>
      <c r="B137" s="223"/>
      <c r="C137" s="223"/>
      <c r="D137" s="223"/>
    </row>
    <row r="138" spans="1:4" ht="22.5" customHeight="1">
      <c r="A138" s="222" t="s">
        <v>1064</v>
      </c>
      <c r="B138" s="223"/>
      <c r="C138" s="223"/>
      <c r="D138" s="223"/>
    </row>
    <row r="139" spans="1:4" ht="22.5" customHeight="1">
      <c r="A139" s="222" t="s">
        <v>1065</v>
      </c>
      <c r="B139" s="223"/>
      <c r="C139" s="223"/>
      <c r="D139" s="223"/>
    </row>
    <row r="140" spans="1:4" ht="22.5" customHeight="1">
      <c r="A140" s="225" t="s">
        <v>1066</v>
      </c>
      <c r="B140" s="226">
        <v>5250</v>
      </c>
      <c r="C140" s="226"/>
      <c r="D140" s="226">
        <v>2524</v>
      </c>
    </row>
    <row r="141" spans="1:4" ht="22.5" customHeight="1">
      <c r="A141" s="237" t="s">
        <v>987</v>
      </c>
      <c r="B141" s="228">
        <f>SUM(B123+B134+B135+B140)</f>
        <v>2066031</v>
      </c>
      <c r="C141" s="228"/>
      <c r="D141" s="228">
        <f>SUM(D123+D134+D135+D140)</f>
        <v>2049368</v>
      </c>
    </row>
    <row r="142" spans="1:4" ht="22.5" customHeight="1">
      <c r="A142" s="104" t="s">
        <v>988</v>
      </c>
      <c r="B142" s="104"/>
      <c r="C142" s="104"/>
      <c r="D142" s="104"/>
    </row>
    <row r="143" spans="1:4" ht="22.5" customHeight="1">
      <c r="A143" s="104" t="s">
        <v>989</v>
      </c>
      <c r="B143" s="104"/>
      <c r="C143" s="104"/>
      <c r="D143" s="104"/>
    </row>
    <row r="144" spans="1:4" ht="22.5" customHeight="1">
      <c r="A144" s="104"/>
      <c r="B144" s="104"/>
      <c r="C144" s="104"/>
      <c r="D144" s="104"/>
    </row>
    <row r="145" spans="1:4" ht="22.5" customHeight="1">
      <c r="A145" s="104" t="s">
        <v>990</v>
      </c>
      <c r="B145" s="104"/>
      <c r="C145" s="104"/>
      <c r="D145" s="104"/>
    </row>
    <row r="146" spans="1:4" ht="22.5" customHeight="1">
      <c r="A146" s="104"/>
      <c r="B146" s="104"/>
      <c r="C146" s="104"/>
      <c r="D146" s="104"/>
    </row>
    <row r="147" spans="1:4" ht="22.5" customHeight="1">
      <c r="A147" s="104" t="s">
        <v>991</v>
      </c>
      <c r="B147" s="104"/>
      <c r="C147" s="104"/>
      <c r="D147" s="104"/>
    </row>
    <row r="148" spans="1:4" ht="22.5" customHeight="1">
      <c r="A148" s="104"/>
      <c r="B148" s="104"/>
      <c r="C148" s="104"/>
      <c r="D148" s="104"/>
    </row>
    <row r="149" spans="1:4" ht="22.5" customHeight="1">
      <c r="A149" s="104" t="s">
        <v>992</v>
      </c>
      <c r="B149" s="104"/>
      <c r="C149" s="104"/>
      <c r="D149" s="104"/>
    </row>
    <row r="150" spans="1:4" ht="22.5" customHeight="1">
      <c r="A150" s="104"/>
      <c r="B150" s="104"/>
      <c r="C150" s="104"/>
      <c r="D150" s="104"/>
    </row>
    <row r="151" spans="1:4" ht="22.5" customHeight="1">
      <c r="A151" s="104" t="s">
        <v>993</v>
      </c>
      <c r="B151" s="104"/>
      <c r="C151" s="104"/>
      <c r="D151" s="104"/>
    </row>
    <row r="152" spans="1:4" ht="22.5" customHeight="1">
      <c r="A152" s="104"/>
      <c r="B152" s="26"/>
      <c r="C152" s="26"/>
      <c r="D152" s="26"/>
    </row>
    <row r="153" spans="1:4" ht="30" customHeight="1">
      <c r="A153" s="238" t="s">
        <v>994</v>
      </c>
      <c r="B153" s="26"/>
      <c r="C153" s="26"/>
      <c r="D153" s="26"/>
    </row>
    <row r="154" spans="1:4" ht="22.5" customHeight="1">
      <c r="A154" s="26"/>
      <c r="B154" s="26"/>
      <c r="C154" s="26"/>
      <c r="D154" s="2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">
      <c r="A1" s="270" t="s">
        <v>1079</v>
      </c>
      <c r="B1" s="270"/>
      <c r="C1" s="270"/>
      <c r="D1" s="270"/>
    </row>
    <row r="2" spans="1:6" ht="27" customHeight="1">
      <c r="A2" s="259" t="s">
        <v>754</v>
      </c>
      <c r="B2" s="262"/>
      <c r="C2" s="262"/>
      <c r="D2" s="262"/>
      <c r="E2" s="239"/>
      <c r="F2" s="195"/>
    </row>
    <row r="3" spans="1:6" ht="25.5" customHeight="1">
      <c r="A3" s="261" t="s">
        <v>995</v>
      </c>
      <c r="B3" s="262"/>
      <c r="C3" s="262"/>
      <c r="D3" s="262"/>
      <c r="E3" s="194"/>
      <c r="F3" s="195"/>
    </row>
    <row r="5" spans="1:6" ht="15">
      <c r="A5" s="103" t="s">
        <v>1061</v>
      </c>
      <c r="B5" s="103"/>
      <c r="C5" s="103"/>
      <c r="D5" s="103"/>
      <c r="E5" s="103"/>
      <c r="F5" s="103"/>
    </row>
    <row r="6" spans="1:6" ht="38.25">
      <c r="A6" s="134" t="s">
        <v>129</v>
      </c>
      <c r="B6" s="234" t="s">
        <v>1059</v>
      </c>
      <c r="C6" s="234" t="s">
        <v>864</v>
      </c>
      <c r="D6" s="234" t="s">
        <v>1060</v>
      </c>
      <c r="E6" s="103"/>
      <c r="F6" s="103"/>
    </row>
    <row r="7" spans="1:6" ht="15">
      <c r="A7" s="225" t="s">
        <v>996</v>
      </c>
      <c r="B7" s="104"/>
      <c r="C7" s="104"/>
      <c r="D7" s="104"/>
      <c r="E7" s="103"/>
      <c r="F7" s="103"/>
    </row>
    <row r="8" spans="1:6" ht="15">
      <c r="A8" s="222" t="s">
        <v>911</v>
      </c>
      <c r="B8" s="223"/>
      <c r="C8" s="223"/>
      <c r="D8" s="223"/>
      <c r="E8" s="103"/>
      <c r="F8" s="103"/>
    </row>
    <row r="9" spans="1:6" ht="15">
      <c r="A9" s="222" t="s">
        <v>918</v>
      </c>
      <c r="B9" s="223">
        <v>195</v>
      </c>
      <c r="C9" s="223"/>
      <c r="D9" s="223">
        <v>226</v>
      </c>
      <c r="E9" s="103"/>
      <c r="F9" s="103"/>
    </row>
    <row r="10" spans="1:6" ht="15">
      <c r="A10" s="222" t="s">
        <v>919</v>
      </c>
      <c r="B10" s="223"/>
      <c r="C10" s="223"/>
      <c r="D10" s="223"/>
      <c r="E10" s="103"/>
      <c r="F10" s="103"/>
    </row>
    <row r="11" spans="1:6" ht="15">
      <c r="A11" s="225" t="s">
        <v>920</v>
      </c>
      <c r="B11" s="226">
        <f>SUM(B8:B10)</f>
        <v>195</v>
      </c>
      <c r="C11" s="226"/>
      <c r="D11" s="226">
        <f>SUM(D8:D10)</f>
        <v>226</v>
      </c>
      <c r="E11" s="103"/>
      <c r="F11" s="103"/>
    </row>
    <row r="12" spans="1:6" ht="15">
      <c r="A12" s="222" t="s">
        <v>922</v>
      </c>
      <c r="B12" s="223">
        <v>1216426</v>
      </c>
      <c r="C12" s="223"/>
      <c r="D12" s="223">
        <v>1224534</v>
      </c>
      <c r="E12" s="103"/>
      <c r="F12" s="103"/>
    </row>
    <row r="13" spans="1:6" ht="15">
      <c r="A13" s="222" t="s">
        <v>923</v>
      </c>
      <c r="B13" s="223">
        <v>13671</v>
      </c>
      <c r="C13" s="223"/>
      <c r="D13" s="223">
        <v>19100</v>
      </c>
      <c r="E13" s="103"/>
      <c r="F13" s="103"/>
    </row>
    <row r="14" spans="1:6" ht="15">
      <c r="A14" s="222" t="s">
        <v>924</v>
      </c>
      <c r="B14" s="223"/>
      <c r="C14" s="223"/>
      <c r="D14" s="223"/>
      <c r="E14" s="103"/>
      <c r="F14" s="103"/>
    </row>
    <row r="15" spans="1:6" ht="15">
      <c r="A15" s="222" t="s">
        <v>925</v>
      </c>
      <c r="B15" s="223">
        <v>810</v>
      </c>
      <c r="C15" s="223"/>
      <c r="D15" s="223">
        <v>1655</v>
      </c>
      <c r="E15" s="103"/>
      <c r="F15" s="103"/>
    </row>
    <row r="16" spans="1:6" ht="15">
      <c r="A16" s="222" t="s">
        <v>926</v>
      </c>
      <c r="B16" s="223"/>
      <c r="C16" s="223"/>
      <c r="D16" s="223"/>
      <c r="E16" s="103"/>
      <c r="F16" s="103"/>
    </row>
    <row r="17" spans="1:6" ht="15">
      <c r="A17" s="225" t="s">
        <v>927</v>
      </c>
      <c r="B17" s="226">
        <f>SUM(B12:B16)</f>
        <v>1230907</v>
      </c>
      <c r="C17" s="226"/>
      <c r="D17" s="226">
        <f>SUM(D12:D16)</f>
        <v>1245289</v>
      </c>
      <c r="E17" s="103"/>
      <c r="F17" s="103"/>
    </row>
    <row r="18" spans="1:6" ht="15">
      <c r="A18" s="222" t="s">
        <v>928</v>
      </c>
      <c r="B18" s="223">
        <v>10</v>
      </c>
      <c r="C18" s="223"/>
      <c r="D18" s="223">
        <v>10</v>
      </c>
      <c r="E18" s="103"/>
      <c r="F18" s="103"/>
    </row>
    <row r="19" spans="1:6" ht="15">
      <c r="A19" s="222" t="s">
        <v>931</v>
      </c>
      <c r="B19" s="223"/>
      <c r="C19" s="223"/>
      <c r="D19" s="223"/>
      <c r="E19" s="103"/>
      <c r="F19" s="103"/>
    </row>
    <row r="20" spans="1:6" ht="15">
      <c r="A20" s="222" t="s">
        <v>934</v>
      </c>
      <c r="B20" s="223"/>
      <c r="C20" s="223"/>
      <c r="D20" s="223"/>
      <c r="E20" s="103"/>
      <c r="F20" s="103"/>
    </row>
    <row r="21" spans="1:6" ht="15">
      <c r="A21" s="225" t="s">
        <v>935</v>
      </c>
      <c r="B21" s="226">
        <f>SUM(B18:B20)</f>
        <v>10</v>
      </c>
      <c r="C21" s="226"/>
      <c r="D21" s="226">
        <f>SUM(D18:D20)</f>
        <v>10</v>
      </c>
      <c r="E21" s="103"/>
      <c r="F21" s="103"/>
    </row>
    <row r="22" spans="1:6" ht="15">
      <c r="A22" s="222" t="s">
        <v>936</v>
      </c>
      <c r="B22" s="223">
        <v>649482</v>
      </c>
      <c r="C22" s="223"/>
      <c r="D22" s="223">
        <v>625600</v>
      </c>
      <c r="E22" s="103"/>
      <c r="F22" s="103"/>
    </row>
    <row r="23" spans="1:6" ht="30">
      <c r="A23" s="222" t="s">
        <v>937</v>
      </c>
      <c r="B23" s="223"/>
      <c r="C23" s="223"/>
      <c r="D23" s="223"/>
      <c r="E23" s="103"/>
      <c r="F23" s="103"/>
    </row>
    <row r="24" spans="1:6" ht="15">
      <c r="A24" s="225" t="s">
        <v>997</v>
      </c>
      <c r="B24" s="226">
        <f>SUM(B22:B23)</f>
        <v>649482</v>
      </c>
      <c r="C24" s="226"/>
      <c r="D24" s="226">
        <f>SUM(D22:D23)</f>
        <v>625600</v>
      </c>
      <c r="E24" s="103"/>
      <c r="F24" s="103"/>
    </row>
    <row r="25" spans="1:6" ht="15">
      <c r="A25" s="225" t="s">
        <v>939</v>
      </c>
      <c r="B25" s="226">
        <f>SUM(B24,B21,B17,B11)</f>
        <v>1880594</v>
      </c>
      <c r="C25" s="226"/>
      <c r="D25" s="226">
        <f>SUM(D24,D21,D17,D11)</f>
        <v>1871125</v>
      </c>
      <c r="E25" s="103"/>
      <c r="F25" s="103"/>
    </row>
    <row r="26" spans="1:6" ht="15">
      <c r="A26" s="222" t="s">
        <v>998</v>
      </c>
      <c r="B26" s="223"/>
      <c r="C26" s="223"/>
      <c r="D26" s="223"/>
      <c r="E26" s="103"/>
      <c r="F26" s="103"/>
    </row>
    <row r="27" spans="1:6" ht="15">
      <c r="A27" s="222" t="s">
        <v>999</v>
      </c>
      <c r="B27" s="223"/>
      <c r="C27" s="223"/>
      <c r="D27" s="223"/>
      <c r="E27" s="103"/>
      <c r="F27" s="103"/>
    </row>
    <row r="28" spans="1:6" ht="15">
      <c r="A28" s="222" t="s">
        <v>1000</v>
      </c>
      <c r="B28" s="223"/>
      <c r="C28" s="223"/>
      <c r="D28" s="223"/>
      <c r="E28" s="103"/>
      <c r="F28" s="103"/>
    </row>
    <row r="29" spans="1:6" ht="15">
      <c r="A29" s="222" t="s">
        <v>1001</v>
      </c>
      <c r="B29" s="223"/>
      <c r="C29" s="223"/>
      <c r="D29" s="223"/>
      <c r="E29" s="103"/>
      <c r="F29" s="103"/>
    </row>
    <row r="30" spans="1:6" ht="15">
      <c r="A30" s="222" t="s">
        <v>1002</v>
      </c>
      <c r="B30" s="223"/>
      <c r="C30" s="223"/>
      <c r="D30" s="223"/>
      <c r="E30" s="103"/>
      <c r="F30" s="103"/>
    </row>
    <row r="31" spans="1:6" ht="15">
      <c r="A31" s="225" t="s">
        <v>1003</v>
      </c>
      <c r="B31" s="226"/>
      <c r="C31" s="226"/>
      <c r="D31" s="226"/>
      <c r="E31" s="103"/>
      <c r="F31" s="103"/>
    </row>
    <row r="32" spans="1:6" ht="15">
      <c r="A32" s="222" t="s">
        <v>1004</v>
      </c>
      <c r="B32" s="223"/>
      <c r="C32" s="223"/>
      <c r="D32" s="223"/>
      <c r="E32" s="103"/>
      <c r="F32" s="103"/>
    </row>
    <row r="33" spans="1:6" ht="15">
      <c r="A33" s="222" t="s">
        <v>1005</v>
      </c>
      <c r="B33" s="223"/>
      <c r="C33" s="223"/>
      <c r="D33" s="223"/>
      <c r="E33" s="103"/>
      <c r="F33" s="103"/>
    </row>
    <row r="34" spans="1:6" ht="15">
      <c r="A34" s="222" t="s">
        <v>1006</v>
      </c>
      <c r="B34" s="223"/>
      <c r="C34" s="223"/>
      <c r="D34" s="223"/>
      <c r="E34" s="103"/>
      <c r="F34" s="103"/>
    </row>
    <row r="35" spans="1:6" ht="15">
      <c r="A35" s="222" t="s">
        <v>1007</v>
      </c>
      <c r="B35" s="223"/>
      <c r="C35" s="223"/>
      <c r="D35" s="223"/>
      <c r="E35" s="103"/>
      <c r="F35" s="103"/>
    </row>
    <row r="36" spans="1:6" ht="15">
      <c r="A36" s="222" t="s">
        <v>1008</v>
      </c>
      <c r="B36" s="223"/>
      <c r="C36" s="223"/>
      <c r="D36" s="223"/>
      <c r="E36" s="103"/>
      <c r="F36" s="103"/>
    </row>
    <row r="37" spans="1:6" ht="15">
      <c r="A37" s="222" t="s">
        <v>1009</v>
      </c>
      <c r="B37" s="223"/>
      <c r="C37" s="223"/>
      <c r="D37" s="223"/>
      <c r="E37" s="103"/>
      <c r="F37" s="103"/>
    </row>
    <row r="38" spans="1:6" ht="15">
      <c r="A38" s="222" t="s">
        <v>1010</v>
      </c>
      <c r="B38" s="223"/>
      <c r="C38" s="223"/>
      <c r="D38" s="223"/>
      <c r="E38" s="103"/>
      <c r="F38" s="103"/>
    </row>
    <row r="39" spans="1:6" ht="15">
      <c r="A39" s="225" t="s">
        <v>942</v>
      </c>
      <c r="B39" s="226"/>
      <c r="C39" s="226"/>
      <c r="D39" s="226"/>
      <c r="E39" s="103"/>
      <c r="F39" s="103"/>
    </row>
    <row r="40" spans="1:6" ht="15">
      <c r="A40" s="225" t="s">
        <v>1011</v>
      </c>
      <c r="B40" s="226"/>
      <c r="C40" s="226"/>
      <c r="D40" s="226"/>
      <c r="E40" s="103"/>
      <c r="F40" s="103"/>
    </row>
    <row r="41" spans="1:6" ht="15">
      <c r="A41" s="222" t="s">
        <v>944</v>
      </c>
      <c r="B41" s="223"/>
      <c r="C41" s="223"/>
      <c r="D41" s="223"/>
      <c r="E41" s="103"/>
      <c r="F41" s="103"/>
    </row>
    <row r="42" spans="1:6" ht="15">
      <c r="A42" s="222" t="s">
        <v>945</v>
      </c>
      <c r="B42" s="223">
        <v>1</v>
      </c>
      <c r="C42" s="223"/>
      <c r="D42" s="223">
        <v>241</v>
      </c>
      <c r="E42" s="103"/>
      <c r="F42" s="103"/>
    </row>
    <row r="43" spans="1:6" ht="15">
      <c r="A43" s="222" t="s">
        <v>946</v>
      </c>
      <c r="B43" s="223">
        <v>170901</v>
      </c>
      <c r="C43" s="223"/>
      <c r="D43" s="223">
        <v>167691</v>
      </c>
      <c r="E43" s="103"/>
      <c r="F43" s="103"/>
    </row>
    <row r="44" spans="1:6" ht="15">
      <c r="A44" s="222" t="s">
        <v>947</v>
      </c>
      <c r="B44" s="223"/>
      <c r="C44" s="223"/>
      <c r="D44" s="223"/>
      <c r="E44" s="103"/>
      <c r="F44" s="103"/>
    </row>
    <row r="45" spans="1:6" ht="15">
      <c r="A45" s="222" t="s">
        <v>948</v>
      </c>
      <c r="B45" s="223"/>
      <c r="C45" s="223"/>
      <c r="D45" s="223"/>
      <c r="E45" s="103"/>
      <c r="F45" s="103"/>
    </row>
    <row r="46" spans="1:6" ht="15">
      <c r="A46" s="225" t="s">
        <v>949</v>
      </c>
      <c r="B46" s="226">
        <f>SUM(B41:B45)</f>
        <v>170902</v>
      </c>
      <c r="C46" s="226">
        <f>SUM(C41:C45)</f>
        <v>0</v>
      </c>
      <c r="D46" s="226">
        <f>SUM(D41:D45)</f>
        <v>167932</v>
      </c>
      <c r="E46" s="103"/>
      <c r="F46" s="103"/>
    </row>
    <row r="47" spans="1:6" ht="30">
      <c r="A47" s="222" t="s">
        <v>1012</v>
      </c>
      <c r="B47" s="223">
        <v>1176</v>
      </c>
      <c r="C47" s="223"/>
      <c r="D47" s="223">
        <v>1176</v>
      </c>
      <c r="E47" s="103"/>
      <c r="F47" s="103"/>
    </row>
    <row r="48" spans="1:6" ht="30">
      <c r="A48" s="222" t="s">
        <v>1013</v>
      </c>
      <c r="B48" s="223"/>
      <c r="C48" s="223"/>
      <c r="D48" s="223"/>
      <c r="E48" s="103"/>
      <c r="F48" s="103"/>
    </row>
    <row r="49" spans="1:6" ht="30">
      <c r="A49" s="222" t="s">
        <v>1014</v>
      </c>
      <c r="B49" s="223">
        <v>4224</v>
      </c>
      <c r="C49" s="223"/>
      <c r="D49" s="223">
        <v>3182</v>
      </c>
      <c r="E49" s="103"/>
      <c r="F49" s="103"/>
    </row>
    <row r="50" spans="1:6" ht="15">
      <c r="A50" s="222" t="s">
        <v>1015</v>
      </c>
      <c r="B50" s="223">
        <v>3833</v>
      </c>
      <c r="C50" s="223"/>
      <c r="D50" s="223">
        <v>4114</v>
      </c>
      <c r="E50" s="103"/>
      <c r="F50" s="103"/>
    </row>
    <row r="51" spans="1:6" ht="30">
      <c r="A51" s="222" t="s">
        <v>1016</v>
      </c>
      <c r="B51" s="223"/>
      <c r="C51" s="223"/>
      <c r="D51" s="223"/>
      <c r="E51" s="103"/>
      <c r="F51" s="103"/>
    </row>
    <row r="52" spans="1:6" ht="30">
      <c r="A52" s="222" t="s">
        <v>1017</v>
      </c>
      <c r="B52" s="223"/>
      <c r="C52" s="223"/>
      <c r="D52" s="223"/>
      <c r="E52" s="103"/>
      <c r="F52" s="103"/>
    </row>
    <row r="53" spans="1:6" ht="30">
      <c r="A53" s="222" t="s">
        <v>1018</v>
      </c>
      <c r="B53" s="223"/>
      <c r="C53" s="223"/>
      <c r="D53" s="223"/>
      <c r="E53" s="103"/>
      <c r="F53" s="103"/>
    </row>
    <row r="54" spans="1:6" ht="30">
      <c r="A54" s="222" t="s">
        <v>1019</v>
      </c>
      <c r="B54" s="223"/>
      <c r="C54" s="223"/>
      <c r="D54" s="223"/>
      <c r="E54" s="103"/>
      <c r="F54" s="103"/>
    </row>
    <row r="55" spans="1:6" ht="15">
      <c r="A55" s="225" t="s">
        <v>1020</v>
      </c>
      <c r="B55" s="226">
        <f>SUM(B47:B54)</f>
        <v>9233</v>
      </c>
      <c r="C55" s="226"/>
      <c r="D55" s="226">
        <f>SUM(D47:D54)</f>
        <v>8472</v>
      </c>
      <c r="E55" s="103"/>
      <c r="F55" s="103"/>
    </row>
    <row r="56" spans="1:6" ht="30">
      <c r="A56" s="222" t="s">
        <v>1021</v>
      </c>
      <c r="B56" s="223"/>
      <c r="C56" s="223"/>
      <c r="D56" s="223"/>
      <c r="E56" s="103"/>
      <c r="F56" s="103"/>
    </row>
    <row r="57" spans="1:6" ht="30">
      <c r="A57" s="222" t="s">
        <v>1022</v>
      </c>
      <c r="B57" s="223"/>
      <c r="C57" s="223"/>
      <c r="D57" s="223"/>
      <c r="E57" s="103"/>
      <c r="F57" s="103"/>
    </row>
    <row r="58" spans="1:6" ht="30">
      <c r="A58" s="222" t="s">
        <v>1023</v>
      </c>
      <c r="B58" s="223"/>
      <c r="C58" s="223"/>
      <c r="D58" s="223"/>
      <c r="E58" s="103"/>
      <c r="F58" s="103"/>
    </row>
    <row r="59" spans="1:6" ht="30">
      <c r="A59" s="222" t="s">
        <v>1024</v>
      </c>
      <c r="B59" s="223">
        <v>2762</v>
      </c>
      <c r="C59" s="223"/>
      <c r="D59" s="223">
        <v>0</v>
      </c>
      <c r="E59" s="103"/>
      <c r="F59" s="103"/>
    </row>
    <row r="60" spans="1:6" ht="30">
      <c r="A60" s="222" t="s">
        <v>1025</v>
      </c>
      <c r="B60" s="223"/>
      <c r="C60" s="223"/>
      <c r="D60" s="223"/>
      <c r="E60" s="103"/>
      <c r="F60" s="103"/>
    </row>
    <row r="61" spans="1:6" ht="30">
      <c r="A61" s="222" t="s">
        <v>1026</v>
      </c>
      <c r="B61" s="223"/>
      <c r="C61" s="223"/>
      <c r="D61" s="223"/>
      <c r="E61" s="103"/>
      <c r="F61" s="103"/>
    </row>
    <row r="62" spans="1:6" ht="30">
      <c r="A62" s="222" t="s">
        <v>1027</v>
      </c>
      <c r="B62" s="223"/>
      <c r="C62" s="223"/>
      <c r="D62" s="223"/>
      <c r="E62" s="103"/>
      <c r="F62" s="103"/>
    </row>
    <row r="63" spans="1:6" ht="30">
      <c r="A63" s="222" t="s">
        <v>1028</v>
      </c>
      <c r="B63" s="223"/>
      <c r="C63" s="223"/>
      <c r="D63" s="223"/>
      <c r="E63" s="103"/>
      <c r="F63" s="103"/>
    </row>
    <row r="64" spans="1:6" ht="15">
      <c r="A64" s="225" t="s">
        <v>951</v>
      </c>
      <c r="B64" s="226">
        <f>SUM(B56:B63)</f>
        <v>2762</v>
      </c>
      <c r="C64" s="226"/>
      <c r="D64" s="226">
        <f>SUM(D56:D63)</f>
        <v>0</v>
      </c>
      <c r="E64" s="103"/>
      <c r="F64" s="103"/>
    </row>
    <row r="65" spans="1:6" ht="15">
      <c r="A65" s="222" t="s">
        <v>952</v>
      </c>
      <c r="B65" s="223">
        <v>0</v>
      </c>
      <c r="C65" s="223"/>
      <c r="D65" s="223">
        <v>150</v>
      </c>
      <c r="E65" s="103"/>
      <c r="F65" s="103"/>
    </row>
    <row r="66" spans="1:6" ht="15">
      <c r="A66" s="222" t="s">
        <v>1029</v>
      </c>
      <c r="B66" s="223"/>
      <c r="C66" s="223"/>
      <c r="D66" s="223"/>
      <c r="E66" s="103"/>
      <c r="F66" s="103"/>
    </row>
    <row r="67" spans="1:6" ht="15">
      <c r="A67" s="222" t="s">
        <v>1030</v>
      </c>
      <c r="B67" s="223"/>
      <c r="C67" s="223"/>
      <c r="D67" s="223"/>
      <c r="E67" s="103"/>
      <c r="F67" s="103"/>
    </row>
    <row r="68" spans="1:6" ht="15">
      <c r="A68" s="222" t="s">
        <v>1031</v>
      </c>
      <c r="B68" s="223"/>
      <c r="C68" s="223"/>
      <c r="D68" s="223"/>
      <c r="E68" s="103"/>
      <c r="F68" s="103"/>
    </row>
    <row r="69" spans="1:6" ht="15">
      <c r="A69" s="222" t="s">
        <v>1032</v>
      </c>
      <c r="B69" s="223"/>
      <c r="C69" s="223"/>
      <c r="D69" s="223">
        <v>150</v>
      </c>
      <c r="E69" s="103"/>
      <c r="F69" s="103"/>
    </row>
    <row r="70" spans="1:6" ht="15">
      <c r="A70" s="222" t="s">
        <v>1033</v>
      </c>
      <c r="B70" s="223"/>
      <c r="C70" s="223"/>
      <c r="D70" s="223"/>
      <c r="E70" s="103"/>
      <c r="F70" s="103"/>
    </row>
    <row r="71" spans="1:6" ht="30">
      <c r="A71" s="222" t="s">
        <v>953</v>
      </c>
      <c r="B71" s="223"/>
      <c r="C71" s="223"/>
      <c r="D71" s="223"/>
      <c r="E71" s="103"/>
      <c r="F71" s="103"/>
    </row>
    <row r="72" spans="1:6" ht="15">
      <c r="A72" s="222" t="s">
        <v>954</v>
      </c>
      <c r="B72" s="223"/>
      <c r="C72" s="223"/>
      <c r="D72" s="223"/>
      <c r="E72" s="103"/>
      <c r="F72" s="103"/>
    </row>
    <row r="73" spans="1:6" ht="15">
      <c r="A73" s="222" t="s">
        <v>955</v>
      </c>
      <c r="B73" s="223"/>
      <c r="C73" s="223"/>
      <c r="D73" s="223">
        <v>10</v>
      </c>
      <c r="E73" s="103"/>
      <c r="F73" s="103"/>
    </row>
    <row r="74" spans="1:6" ht="30">
      <c r="A74" s="222" t="s">
        <v>956</v>
      </c>
      <c r="B74" s="223"/>
      <c r="C74" s="223"/>
      <c r="D74" s="223"/>
      <c r="E74" s="103"/>
      <c r="F74" s="103"/>
    </row>
    <row r="75" spans="1:6" ht="30">
      <c r="A75" s="222" t="s">
        <v>957</v>
      </c>
      <c r="B75" s="223"/>
      <c r="C75" s="223"/>
      <c r="D75" s="223"/>
      <c r="E75" s="103"/>
      <c r="F75" s="103"/>
    </row>
    <row r="76" spans="1:6" ht="30">
      <c r="A76" s="222" t="s">
        <v>958</v>
      </c>
      <c r="B76" s="223"/>
      <c r="C76" s="223"/>
      <c r="D76" s="223"/>
      <c r="E76" s="103"/>
      <c r="F76" s="103"/>
    </row>
    <row r="77" spans="1:6" ht="15">
      <c r="A77" s="225" t="s">
        <v>959</v>
      </c>
      <c r="B77" s="226">
        <f>SUM(B65+B71+B72+B73+B74+B75+B76)</f>
        <v>0</v>
      </c>
      <c r="C77" s="226"/>
      <c r="D77" s="226">
        <f>SUM(D65+D71+D72+D73+D74+D75+D76)</f>
        <v>160</v>
      </c>
      <c r="E77" s="103"/>
      <c r="F77" s="103"/>
    </row>
    <row r="78" spans="1:6" ht="15">
      <c r="A78" s="225" t="s">
        <v>1034</v>
      </c>
      <c r="B78" s="226">
        <f>SUM(B55+B64+B77)</f>
        <v>11995</v>
      </c>
      <c r="C78" s="226"/>
      <c r="D78" s="226">
        <f>SUM(D55+D64+D77)</f>
        <v>8632</v>
      </c>
      <c r="E78" s="103"/>
      <c r="F78" s="103"/>
    </row>
    <row r="79" spans="1:6" ht="15">
      <c r="A79" s="225" t="s">
        <v>961</v>
      </c>
      <c r="B79" s="226">
        <v>2280</v>
      </c>
      <c r="C79" s="226"/>
      <c r="D79" s="226">
        <v>1679</v>
      </c>
      <c r="E79" s="103"/>
      <c r="F79" s="103"/>
    </row>
    <row r="80" spans="1:6" ht="15">
      <c r="A80" s="222" t="s">
        <v>962</v>
      </c>
      <c r="B80" s="223"/>
      <c r="C80" s="223"/>
      <c r="D80" s="223"/>
      <c r="E80" s="103"/>
      <c r="F80" s="103"/>
    </row>
    <row r="81" spans="1:6" ht="15">
      <c r="A81" s="222" t="s">
        <v>963</v>
      </c>
      <c r="B81" s="223"/>
      <c r="C81" s="223"/>
      <c r="D81" s="223"/>
      <c r="E81" s="103"/>
      <c r="F81" s="103"/>
    </row>
    <row r="82" spans="1:6" ht="15">
      <c r="A82" s="222" t="s">
        <v>964</v>
      </c>
      <c r="B82" s="223"/>
      <c r="C82" s="223"/>
      <c r="D82" s="223"/>
      <c r="E82" s="103"/>
      <c r="F82" s="103"/>
    </row>
    <row r="83" spans="1:6" ht="15">
      <c r="A83" s="225" t="s">
        <v>1035</v>
      </c>
      <c r="B83" s="226">
        <v>260</v>
      </c>
      <c r="C83" s="226"/>
      <c r="D83" s="226">
        <v>0</v>
      </c>
      <c r="E83" s="103"/>
      <c r="F83" s="103"/>
    </row>
    <row r="84" spans="1:6" ht="15">
      <c r="A84" s="227" t="s">
        <v>966</v>
      </c>
      <c r="B84" s="228">
        <f>SUM(B25+B40+B46+B78+B79+B83)</f>
        <v>2066031</v>
      </c>
      <c r="C84" s="228"/>
      <c r="D84" s="228">
        <f>SUM(D25+D40+D46+D78+D79+D83)</f>
        <v>2049368</v>
      </c>
      <c r="E84" s="103"/>
      <c r="F84" s="103"/>
    </row>
    <row r="85" spans="1:6" ht="15">
      <c r="A85" s="225" t="s">
        <v>967</v>
      </c>
      <c r="B85" s="104"/>
      <c r="C85" s="104"/>
      <c r="D85" s="104"/>
      <c r="E85" s="103"/>
      <c r="F85" s="103"/>
    </row>
    <row r="86" spans="1:6" ht="15">
      <c r="A86" s="222" t="s">
        <v>968</v>
      </c>
      <c r="B86" s="223">
        <v>2321804</v>
      </c>
      <c r="C86" s="223"/>
      <c r="D86" s="223">
        <v>2321804</v>
      </c>
      <c r="E86" s="103"/>
      <c r="F86" s="103"/>
    </row>
    <row r="87" spans="1:6" ht="15">
      <c r="A87" s="222" t="s">
        <v>969</v>
      </c>
      <c r="B87" s="223"/>
      <c r="C87" s="223"/>
      <c r="D87" s="223"/>
      <c r="E87" s="103"/>
      <c r="F87" s="103"/>
    </row>
    <row r="88" spans="1:6" ht="15">
      <c r="A88" s="222" t="s">
        <v>970</v>
      </c>
      <c r="B88" s="223">
        <v>136605</v>
      </c>
      <c r="C88" s="223"/>
      <c r="D88" s="223">
        <v>136605</v>
      </c>
      <c r="E88" s="103"/>
      <c r="F88" s="103"/>
    </row>
    <row r="89" spans="1:6" ht="15">
      <c r="A89" s="222" t="s">
        <v>971</v>
      </c>
      <c r="B89" s="223">
        <v>-390979</v>
      </c>
      <c r="C89" s="223"/>
      <c r="D89" s="223">
        <v>-403908</v>
      </c>
      <c r="E89" s="103"/>
      <c r="F89" s="103"/>
    </row>
    <row r="90" spans="1:6" ht="15">
      <c r="A90" s="222" t="s">
        <v>972</v>
      </c>
      <c r="B90" s="223"/>
      <c r="C90" s="223"/>
      <c r="D90" s="223"/>
      <c r="E90" s="103"/>
      <c r="F90" s="103"/>
    </row>
    <row r="91" spans="1:6" ht="15">
      <c r="A91" s="222" t="s">
        <v>973</v>
      </c>
      <c r="B91" s="223">
        <v>-12706</v>
      </c>
      <c r="C91" s="223"/>
      <c r="D91" s="223">
        <v>-12148</v>
      </c>
      <c r="E91" s="103"/>
      <c r="F91" s="103"/>
    </row>
    <row r="92" spans="1:6" ht="15">
      <c r="A92" s="225" t="s">
        <v>1036</v>
      </c>
      <c r="B92" s="226">
        <f>SUM(B86:B91)</f>
        <v>2054724</v>
      </c>
      <c r="C92" s="226">
        <f>SUM(C86:C91)</f>
        <v>0</v>
      </c>
      <c r="D92" s="226">
        <f>SUM(D86:D91)</f>
        <v>2042353</v>
      </c>
      <c r="E92" s="103"/>
      <c r="F92" s="103"/>
    </row>
    <row r="93" spans="1:6" ht="30">
      <c r="A93" s="222" t="s">
        <v>1037</v>
      </c>
      <c r="B93" s="223"/>
      <c r="C93" s="223"/>
      <c r="D93" s="223"/>
      <c r="E93" s="103"/>
      <c r="F93" s="103"/>
    </row>
    <row r="94" spans="1:6" ht="30">
      <c r="A94" s="222" t="s">
        <v>1038</v>
      </c>
      <c r="B94" s="223"/>
      <c r="C94" s="223"/>
      <c r="D94" s="223"/>
      <c r="E94" s="103"/>
      <c r="F94" s="103"/>
    </row>
    <row r="95" spans="1:6" ht="30">
      <c r="A95" s="222" t="s">
        <v>1039</v>
      </c>
      <c r="B95" s="223">
        <v>1421</v>
      </c>
      <c r="C95" s="223"/>
      <c r="D95" s="223">
        <v>2001</v>
      </c>
      <c r="E95" s="103"/>
      <c r="F95" s="103"/>
    </row>
    <row r="96" spans="1:6" ht="30">
      <c r="A96" s="222" t="s">
        <v>1040</v>
      </c>
      <c r="B96" s="223"/>
      <c r="C96" s="223"/>
      <c r="D96" s="223">
        <v>85</v>
      </c>
      <c r="E96" s="103"/>
      <c r="F96" s="103"/>
    </row>
    <row r="97" spans="1:6" ht="30">
      <c r="A97" s="222" t="s">
        <v>1041</v>
      </c>
      <c r="B97" s="223">
        <v>791</v>
      </c>
      <c r="C97" s="223"/>
      <c r="D97" s="223">
        <v>886</v>
      </c>
      <c r="E97" s="103"/>
      <c r="F97" s="103"/>
    </row>
    <row r="98" spans="1:6" ht="15">
      <c r="A98" s="222" t="s">
        <v>1042</v>
      </c>
      <c r="B98" s="223"/>
      <c r="C98" s="223"/>
      <c r="D98" s="223"/>
      <c r="E98" s="103"/>
      <c r="F98" s="103"/>
    </row>
    <row r="99" spans="1:6" ht="15">
      <c r="A99" s="222" t="s">
        <v>1043</v>
      </c>
      <c r="B99" s="223"/>
      <c r="C99" s="223"/>
      <c r="D99" s="223"/>
      <c r="E99" s="103"/>
      <c r="F99" s="103"/>
    </row>
    <row r="100" spans="1:6" ht="30">
      <c r="A100" s="222" t="s">
        <v>1044</v>
      </c>
      <c r="B100" s="223"/>
      <c r="C100" s="223"/>
      <c r="D100" s="223"/>
      <c r="E100" s="103"/>
      <c r="F100" s="103"/>
    </row>
    <row r="101" spans="1:6" ht="30">
      <c r="A101" s="222" t="s">
        <v>1045</v>
      </c>
      <c r="B101" s="223"/>
      <c r="C101" s="223"/>
      <c r="D101" s="223"/>
      <c r="E101" s="103"/>
      <c r="F101" s="103"/>
    </row>
    <row r="102" spans="1:6" ht="15">
      <c r="A102" s="225" t="s">
        <v>975</v>
      </c>
      <c r="B102" s="226">
        <f>SUM(B93:B101)</f>
        <v>2212</v>
      </c>
      <c r="C102" s="226">
        <f>SUM(C93:C101)</f>
        <v>0</v>
      </c>
      <c r="D102" s="226">
        <f>SUM(D93:D101)</f>
        <v>2972</v>
      </c>
      <c r="E102" s="103"/>
      <c r="F102" s="103"/>
    </row>
    <row r="103" spans="1:6" ht="30">
      <c r="A103" s="222" t="s">
        <v>1046</v>
      </c>
      <c r="B103" s="223"/>
      <c r="C103" s="223"/>
      <c r="D103" s="223"/>
      <c r="E103" s="103"/>
      <c r="F103" s="103"/>
    </row>
    <row r="104" spans="1:6" ht="30">
      <c r="A104" s="222" t="s">
        <v>1047</v>
      </c>
      <c r="B104" s="223"/>
      <c r="C104" s="223"/>
      <c r="D104" s="223"/>
      <c r="E104" s="103"/>
      <c r="F104" s="103"/>
    </row>
    <row r="105" spans="1:6" ht="30">
      <c r="A105" s="222" t="s">
        <v>1048</v>
      </c>
      <c r="B105" s="223">
        <v>260</v>
      </c>
      <c r="C105" s="223"/>
      <c r="D105" s="223">
        <v>0</v>
      </c>
      <c r="E105" s="103"/>
      <c r="F105" s="103"/>
    </row>
    <row r="106" spans="1:6" ht="30">
      <c r="A106" s="222" t="s">
        <v>1049</v>
      </c>
      <c r="B106" s="223"/>
      <c r="C106" s="223"/>
      <c r="D106" s="223"/>
      <c r="E106" s="103"/>
      <c r="F106" s="103"/>
    </row>
    <row r="107" spans="1:6" ht="30">
      <c r="A107" s="222" t="s">
        <v>1050</v>
      </c>
      <c r="B107" s="223"/>
      <c r="C107" s="223"/>
      <c r="D107" s="223"/>
      <c r="E107" s="103"/>
      <c r="F107" s="103"/>
    </row>
    <row r="108" spans="1:6" ht="30">
      <c r="A108" s="222" t="s">
        <v>1051</v>
      </c>
      <c r="B108" s="223"/>
      <c r="C108" s="223"/>
      <c r="D108" s="223"/>
      <c r="E108" s="103"/>
      <c r="F108" s="103"/>
    </row>
    <row r="109" spans="1:6" ht="30">
      <c r="A109" s="222" t="s">
        <v>1052</v>
      </c>
      <c r="B109" s="223"/>
      <c r="C109" s="223"/>
      <c r="D109" s="223"/>
      <c r="E109" s="103"/>
      <c r="F109" s="103"/>
    </row>
    <row r="110" spans="1:6" ht="30">
      <c r="A110" s="222" t="s">
        <v>1053</v>
      </c>
      <c r="B110" s="223"/>
      <c r="C110" s="223"/>
      <c r="D110" s="223"/>
      <c r="E110" s="103"/>
      <c r="F110" s="103"/>
    </row>
    <row r="111" spans="1:6" ht="30">
      <c r="A111" s="222" t="s">
        <v>1054</v>
      </c>
      <c r="B111" s="223">
        <v>1255</v>
      </c>
      <c r="C111" s="223"/>
      <c r="D111" s="223">
        <v>1353</v>
      </c>
      <c r="E111" s="103"/>
      <c r="F111" s="103"/>
    </row>
    <row r="112" spans="1:6" ht="15">
      <c r="A112" s="225" t="s">
        <v>976</v>
      </c>
      <c r="B112" s="226">
        <f>SUM(B103:B111)</f>
        <v>1515</v>
      </c>
      <c r="C112" s="226"/>
      <c r="D112" s="226">
        <f>SUM(D103:D111)</f>
        <v>1353</v>
      </c>
      <c r="E112" s="103"/>
      <c r="F112" s="103"/>
    </row>
    <row r="113" spans="1:6" ht="15">
      <c r="A113" s="222" t="s">
        <v>977</v>
      </c>
      <c r="B113" s="223">
        <v>2082</v>
      </c>
      <c r="C113" s="223"/>
      <c r="D113" s="223">
        <v>0</v>
      </c>
      <c r="E113" s="103"/>
      <c r="F113" s="103"/>
    </row>
    <row r="114" spans="1:6" ht="30">
      <c r="A114" s="222" t="s">
        <v>978</v>
      </c>
      <c r="B114" s="223"/>
      <c r="C114" s="223"/>
      <c r="D114" s="223"/>
      <c r="E114" s="103"/>
      <c r="F114" s="103"/>
    </row>
    <row r="115" spans="1:6" ht="15">
      <c r="A115" s="222" t="s">
        <v>979</v>
      </c>
      <c r="B115" s="223">
        <v>248</v>
      </c>
      <c r="C115" s="223"/>
      <c r="D115" s="223">
        <v>166</v>
      </c>
      <c r="E115" s="103"/>
      <c r="F115" s="103"/>
    </row>
    <row r="116" spans="1:6" ht="15">
      <c r="A116" s="222" t="s">
        <v>980</v>
      </c>
      <c r="B116" s="223"/>
      <c r="C116" s="223"/>
      <c r="D116" s="223"/>
      <c r="E116" s="103"/>
      <c r="F116" s="103"/>
    </row>
    <row r="117" spans="1:6" ht="30">
      <c r="A117" s="222" t="s">
        <v>981</v>
      </c>
      <c r="B117" s="223"/>
      <c r="C117" s="223"/>
      <c r="D117" s="223"/>
      <c r="E117" s="103"/>
      <c r="F117" s="103"/>
    </row>
    <row r="118" spans="1:6" ht="30">
      <c r="A118" s="222" t="s">
        <v>982</v>
      </c>
      <c r="B118" s="223"/>
      <c r="C118" s="223"/>
      <c r="D118" s="223"/>
      <c r="E118" s="103"/>
      <c r="F118" s="103"/>
    </row>
    <row r="119" spans="1:6" ht="30">
      <c r="A119" s="222" t="s">
        <v>983</v>
      </c>
      <c r="B119" s="223"/>
      <c r="C119" s="223"/>
      <c r="D119" s="223"/>
      <c r="E119" s="103"/>
      <c r="F119" s="103"/>
    </row>
    <row r="120" spans="1:6" ht="15">
      <c r="A120" s="225" t="s">
        <v>1055</v>
      </c>
      <c r="B120" s="223">
        <f>SUM(B113:B119)</f>
        <v>2330</v>
      </c>
      <c r="C120" s="223"/>
      <c r="D120" s="223">
        <f>SUM(D113:D119)</f>
        <v>166</v>
      </c>
      <c r="E120" s="103"/>
      <c r="F120" s="103"/>
    </row>
    <row r="121" spans="1:6" ht="15">
      <c r="A121" s="225" t="s">
        <v>985</v>
      </c>
      <c r="B121" s="226">
        <f>SUM(B102+B112+B120)</f>
        <v>6057</v>
      </c>
      <c r="C121" s="226"/>
      <c r="D121" s="226">
        <f>SUM(D102+D112+D120)</f>
        <v>4491</v>
      </c>
      <c r="E121" s="103"/>
      <c r="F121" s="103"/>
    </row>
    <row r="122" spans="1:6" ht="15">
      <c r="A122" s="225" t="s">
        <v>986</v>
      </c>
      <c r="B122" s="226"/>
      <c r="C122" s="226"/>
      <c r="D122" s="226"/>
      <c r="E122" s="103"/>
      <c r="F122" s="103"/>
    </row>
    <row r="123" spans="1:6" ht="15">
      <c r="A123" s="222" t="s">
        <v>1063</v>
      </c>
      <c r="B123" s="223">
        <v>2763</v>
      </c>
      <c r="C123" s="223"/>
      <c r="D123" s="223">
        <v>0</v>
      </c>
      <c r="E123" s="103"/>
      <c r="F123" s="103"/>
    </row>
    <row r="124" spans="1:6" ht="15">
      <c r="A124" s="222" t="s">
        <v>1064</v>
      </c>
      <c r="B124" s="223">
        <v>2487</v>
      </c>
      <c r="C124" s="223"/>
      <c r="D124" s="223">
        <v>2524</v>
      </c>
      <c r="E124" s="103"/>
      <c r="F124" s="103"/>
    </row>
    <row r="125" spans="1:6" ht="15">
      <c r="A125" s="222" t="s">
        <v>1065</v>
      </c>
      <c r="B125" s="223"/>
      <c r="C125" s="223"/>
      <c r="D125" s="223"/>
      <c r="E125" s="103"/>
      <c r="F125" s="103"/>
    </row>
    <row r="126" spans="1:6" ht="15">
      <c r="A126" s="225" t="s">
        <v>1062</v>
      </c>
      <c r="B126" s="226">
        <f>SUM(B123:B125)</f>
        <v>5250</v>
      </c>
      <c r="C126" s="226"/>
      <c r="D126" s="226">
        <f>SUM(D123:D125)</f>
        <v>2524</v>
      </c>
      <c r="E126" s="103"/>
      <c r="F126" s="103"/>
    </row>
    <row r="127" spans="1:6" ht="15">
      <c r="A127" s="227" t="s">
        <v>1056</v>
      </c>
      <c r="B127" s="228">
        <f>SUM(B92+B121+B122+B126)</f>
        <v>2066031</v>
      </c>
      <c r="C127" s="228">
        <f>SUM(C92+C121+C122+C126)</f>
        <v>0</v>
      </c>
      <c r="D127" s="228">
        <f>SUM(D92+D121+D122+D126)</f>
        <v>2049368</v>
      </c>
      <c r="E127" s="103"/>
      <c r="F127" s="103"/>
    </row>
    <row r="128" spans="1:6" ht="15">
      <c r="A128" s="103"/>
      <c r="B128" s="103"/>
      <c r="C128" s="103"/>
      <c r="D128" s="103"/>
      <c r="E128" s="103"/>
      <c r="F128" s="103"/>
    </row>
    <row r="129" spans="1:6" ht="15">
      <c r="A129" s="103"/>
      <c r="B129" s="103"/>
      <c r="C129" s="103"/>
      <c r="D129" s="103"/>
      <c r="E129" s="103"/>
      <c r="F129" s="103"/>
    </row>
    <row r="130" spans="1:6" ht="15">
      <c r="A130" s="103"/>
      <c r="B130" s="103"/>
      <c r="C130" s="103"/>
      <c r="D130" s="103"/>
      <c r="E130" s="103"/>
      <c r="F130" s="103"/>
    </row>
    <row r="131" spans="1:6" ht="15">
      <c r="A131" s="103"/>
      <c r="B131" s="103"/>
      <c r="C131" s="103"/>
      <c r="D131" s="103"/>
      <c r="E131" s="103"/>
      <c r="F131" s="103"/>
    </row>
    <row r="132" spans="1:6" ht="15">
      <c r="A132" s="103"/>
      <c r="B132" s="103"/>
      <c r="C132" s="103"/>
      <c r="D132" s="103"/>
      <c r="E132" s="103"/>
      <c r="F132" s="103"/>
    </row>
    <row r="133" spans="1:6" ht="15">
      <c r="A133" s="103"/>
      <c r="B133" s="103"/>
      <c r="C133" s="103"/>
      <c r="D133" s="103"/>
      <c r="E133" s="103"/>
      <c r="F133" s="103"/>
    </row>
    <row r="134" spans="1:6" ht="15">
      <c r="A134" s="103"/>
      <c r="B134" s="103"/>
      <c r="C134" s="103"/>
      <c r="D134" s="103"/>
      <c r="E134" s="103"/>
      <c r="F134" s="103"/>
    </row>
    <row r="135" spans="1:6" ht="15">
      <c r="A135" s="103"/>
      <c r="B135" s="103"/>
      <c r="C135" s="103"/>
      <c r="D135" s="103"/>
      <c r="E135" s="103"/>
      <c r="F135" s="103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67.140625" style="0" customWidth="1"/>
    <col min="2" max="2" width="14.7109375" style="0" customWidth="1"/>
  </cols>
  <sheetData>
    <row r="1" spans="1:2" ht="15">
      <c r="A1" s="270" t="s">
        <v>1080</v>
      </c>
      <c r="B1" s="270"/>
    </row>
    <row r="2" spans="1:2" ht="27.75" customHeight="1">
      <c r="A2" s="259" t="s">
        <v>754</v>
      </c>
      <c r="B2" s="259"/>
    </row>
    <row r="3" spans="1:2" ht="33.75" customHeight="1">
      <c r="A3" s="68" t="s">
        <v>840</v>
      </c>
      <c r="B3" s="68"/>
    </row>
    <row r="6" spans="1:3" ht="15.75">
      <c r="A6" s="219" t="s">
        <v>129</v>
      </c>
      <c r="B6" s="221" t="s">
        <v>841</v>
      </c>
      <c r="C6" s="103"/>
    </row>
    <row r="7" spans="1:3" ht="15">
      <c r="A7" s="222" t="s">
        <v>842</v>
      </c>
      <c r="B7" s="224">
        <v>183822</v>
      </c>
      <c r="C7" s="103"/>
    </row>
    <row r="8" spans="1:3" ht="15">
      <c r="A8" s="222" t="s">
        <v>843</v>
      </c>
      <c r="B8" s="224">
        <v>187258</v>
      </c>
      <c r="C8" s="103"/>
    </row>
    <row r="9" spans="1:3" ht="15">
      <c r="A9" s="225" t="s">
        <v>844</v>
      </c>
      <c r="B9" s="224">
        <f>SUM(B7-B8)</f>
        <v>-3436</v>
      </c>
      <c r="C9" s="103"/>
    </row>
    <row r="10" spans="1:3" ht="15">
      <c r="A10" s="222" t="s">
        <v>845</v>
      </c>
      <c r="B10" s="224">
        <v>172995</v>
      </c>
      <c r="C10" s="103"/>
    </row>
    <row r="11" spans="1:3" ht="15">
      <c r="A11" s="222" t="s">
        <v>846</v>
      </c>
      <c r="B11" s="224">
        <v>1894</v>
      </c>
      <c r="C11" s="103"/>
    </row>
    <row r="12" spans="1:3" ht="15">
      <c r="A12" s="225" t="s">
        <v>847</v>
      </c>
      <c r="B12" s="224">
        <f>SUM(B10-B11)</f>
        <v>171101</v>
      </c>
      <c r="C12" s="103"/>
    </row>
    <row r="13" spans="1:3" ht="15">
      <c r="A13" s="227" t="s">
        <v>848</v>
      </c>
      <c r="B13" s="229">
        <f>SUM(B9+B12)</f>
        <v>167665</v>
      </c>
      <c r="C13" s="103"/>
    </row>
    <row r="14" spans="1:3" ht="15">
      <c r="A14" s="222" t="s">
        <v>849</v>
      </c>
      <c r="B14" s="224">
        <v>0</v>
      </c>
      <c r="C14" s="103"/>
    </row>
    <row r="15" spans="1:3" ht="15">
      <c r="A15" s="222" t="s">
        <v>850</v>
      </c>
      <c r="B15" s="224">
        <v>0</v>
      </c>
      <c r="C15" s="103"/>
    </row>
    <row r="16" spans="1:3" ht="25.5">
      <c r="A16" s="225" t="s">
        <v>851</v>
      </c>
      <c r="B16" s="224">
        <v>0</v>
      </c>
      <c r="C16" s="103"/>
    </row>
    <row r="17" spans="1:3" ht="15">
      <c r="A17" s="222" t="s">
        <v>852</v>
      </c>
      <c r="B17" s="224">
        <v>0</v>
      </c>
      <c r="C17" s="103"/>
    </row>
    <row r="18" spans="1:3" ht="15">
      <c r="A18" s="222" t="s">
        <v>853</v>
      </c>
      <c r="B18" s="224">
        <v>0</v>
      </c>
      <c r="C18" s="103"/>
    </row>
    <row r="19" spans="1:3" ht="25.5">
      <c r="A19" s="225" t="s">
        <v>854</v>
      </c>
      <c r="B19" s="224">
        <v>0</v>
      </c>
      <c r="C19" s="103"/>
    </row>
    <row r="20" spans="1:3" ht="15">
      <c r="A20" s="230" t="s">
        <v>855</v>
      </c>
      <c r="B20" s="231">
        <v>0</v>
      </c>
      <c r="C20" s="103"/>
    </row>
    <row r="21" spans="1:3" ht="15">
      <c r="A21" s="225" t="s">
        <v>856</v>
      </c>
      <c r="B21" s="224">
        <f>SUM(B13+B20)</f>
        <v>167665</v>
      </c>
      <c r="C21" s="103"/>
    </row>
    <row r="22" spans="1:3" ht="25.5">
      <c r="A22" s="227" t="s">
        <v>857</v>
      </c>
      <c r="B22" s="229">
        <v>0</v>
      </c>
      <c r="C22" s="103"/>
    </row>
    <row r="23" spans="1:3" ht="15">
      <c r="A23" s="227" t="s">
        <v>858</v>
      </c>
      <c r="B23" s="229">
        <f>SUM(B21+B22)</f>
        <v>167665</v>
      </c>
      <c r="C23" s="103"/>
    </row>
    <row r="24" spans="1:3" ht="25.5">
      <c r="A24" s="230" t="s">
        <v>859</v>
      </c>
      <c r="B24" s="231">
        <v>0</v>
      </c>
      <c r="C24" s="103"/>
    </row>
    <row r="25" spans="1:3" ht="25.5">
      <c r="A25" s="230" t="s">
        <v>860</v>
      </c>
      <c r="B25" s="231">
        <v>0</v>
      </c>
      <c r="C25" s="103"/>
    </row>
    <row r="26" spans="1:3" ht="27" customHeight="1">
      <c r="A26" s="232" t="s">
        <v>861</v>
      </c>
      <c r="B26" s="233">
        <v>0</v>
      </c>
      <c r="C26" s="103"/>
    </row>
    <row r="27" spans="1:3" ht="15">
      <c r="A27" s="103"/>
      <c r="B27" s="103"/>
      <c r="C27" s="103"/>
    </row>
    <row r="28" spans="1:3" ht="15">
      <c r="A28" s="103"/>
      <c r="B28" s="103"/>
      <c r="C28" s="103"/>
    </row>
    <row r="29" spans="1:3" ht="15">
      <c r="A29" s="103"/>
      <c r="B29" s="103"/>
      <c r="C29" s="103"/>
    </row>
    <row r="30" spans="1:3" ht="15">
      <c r="A30" s="103"/>
      <c r="B30" s="103"/>
      <c r="C30" s="103"/>
    </row>
    <row r="31" spans="1:3" ht="15">
      <c r="A31" s="103"/>
      <c r="B31" s="103"/>
      <c r="C31" s="103"/>
    </row>
    <row r="32" spans="1:3" ht="15">
      <c r="A32" s="103"/>
      <c r="B32" s="103"/>
      <c r="C32" s="103"/>
    </row>
    <row r="33" spans="1:3" ht="15">
      <c r="A33" s="103"/>
      <c r="B33" s="103"/>
      <c r="C33" s="103"/>
    </row>
    <row r="34" spans="1:3" ht="15">
      <c r="A34" s="103"/>
      <c r="B34" s="103"/>
      <c r="C34" s="103"/>
    </row>
    <row r="35" spans="1:3" ht="15">
      <c r="A35" s="103"/>
      <c r="B35" s="103"/>
      <c r="C35" s="103"/>
    </row>
    <row r="36" spans="1:3" ht="15">
      <c r="A36" s="103"/>
      <c r="B36" s="103"/>
      <c r="C36" s="103"/>
    </row>
    <row r="37" spans="1:3" ht="15">
      <c r="A37" s="103"/>
      <c r="B37" s="103"/>
      <c r="C37" s="103"/>
    </row>
    <row r="38" spans="1:3" ht="15">
      <c r="A38" s="103"/>
      <c r="B38" s="103"/>
      <c r="C38" s="103"/>
    </row>
    <row r="39" spans="1:3" ht="15">
      <c r="A39" s="103"/>
      <c r="B39" s="103"/>
      <c r="C39" s="103"/>
    </row>
    <row r="40" spans="1:3" ht="15">
      <c r="A40" s="103"/>
      <c r="B40" s="103"/>
      <c r="C40" s="103"/>
    </row>
    <row r="41" spans="1:3" ht="15">
      <c r="A41" s="103"/>
      <c r="B41" s="103"/>
      <c r="C41" s="103"/>
    </row>
    <row r="42" spans="1:3" ht="15">
      <c r="A42" s="103"/>
      <c r="B42" s="103"/>
      <c r="C42" s="103"/>
    </row>
    <row r="43" spans="1:3" ht="15">
      <c r="A43" s="103"/>
      <c r="B43" s="103"/>
      <c r="C43" s="103"/>
    </row>
    <row r="44" spans="1:3" ht="15">
      <c r="A44" s="103"/>
      <c r="B44" s="103"/>
      <c r="C44" s="103"/>
    </row>
    <row r="45" spans="1:3" ht="15">
      <c r="A45" s="103"/>
      <c r="B45" s="103"/>
      <c r="C45" s="103"/>
    </row>
    <row r="46" spans="1:3" ht="15">
      <c r="A46" s="103"/>
      <c r="B46" s="103"/>
      <c r="C46" s="103"/>
    </row>
    <row r="47" spans="1:3" ht="15">
      <c r="A47" s="103"/>
      <c r="B47" s="103"/>
      <c r="C47" s="103"/>
    </row>
    <row r="48" spans="1:3" ht="15">
      <c r="A48" s="103"/>
      <c r="B48" s="103"/>
      <c r="C48" s="103"/>
    </row>
    <row r="49" spans="1:3" ht="15">
      <c r="A49" s="103"/>
      <c r="B49" s="103"/>
      <c r="C49" s="103"/>
    </row>
    <row r="50" spans="1:3" ht="15">
      <c r="A50" s="103"/>
      <c r="B50" s="103"/>
      <c r="C50" s="103"/>
    </row>
    <row r="51" spans="1:3" ht="15">
      <c r="A51" s="103"/>
      <c r="B51" s="103"/>
      <c r="C51" s="103"/>
    </row>
    <row r="52" spans="1:3" ht="15">
      <c r="A52" s="103"/>
      <c r="B52" s="103"/>
      <c r="C52" s="103"/>
    </row>
    <row r="53" spans="1:3" ht="15">
      <c r="A53" s="103"/>
      <c r="B53" s="103"/>
      <c r="C53" s="103"/>
    </row>
    <row r="54" spans="1:3" ht="15">
      <c r="A54" s="103"/>
      <c r="B54" s="103"/>
      <c r="C54" s="103"/>
    </row>
    <row r="55" spans="1:3" ht="15">
      <c r="A55" s="103"/>
      <c r="B55" s="103"/>
      <c r="C55" s="103"/>
    </row>
    <row r="56" spans="1:3" ht="15">
      <c r="A56" s="103"/>
      <c r="B56" s="103"/>
      <c r="C56" s="103"/>
    </row>
    <row r="57" spans="1:3" ht="15">
      <c r="A57" s="103"/>
      <c r="B57" s="103"/>
      <c r="C57" s="103"/>
    </row>
    <row r="58" spans="1:3" ht="15">
      <c r="A58" s="103"/>
      <c r="B58" s="103"/>
      <c r="C58" s="103"/>
    </row>
    <row r="59" spans="1:3" ht="15">
      <c r="A59" s="103"/>
      <c r="B59" s="103"/>
      <c r="C59" s="103"/>
    </row>
    <row r="60" spans="1:3" ht="15">
      <c r="A60" s="103"/>
      <c r="B60" s="103"/>
      <c r="C60" s="103"/>
    </row>
    <row r="61" spans="1:3" ht="15">
      <c r="A61" s="103"/>
      <c r="B61" s="103"/>
      <c r="C61" s="103"/>
    </row>
    <row r="62" spans="1:3" ht="15">
      <c r="A62" s="103"/>
      <c r="B62" s="103"/>
      <c r="C62" s="103"/>
    </row>
    <row r="63" spans="1:3" ht="15">
      <c r="A63" s="103"/>
      <c r="B63" s="103"/>
      <c r="C63" s="103"/>
    </row>
    <row r="64" spans="1:3" ht="15">
      <c r="A64" s="103"/>
      <c r="B64" s="103"/>
      <c r="C64" s="103"/>
    </row>
    <row r="65" spans="1:3" ht="15">
      <c r="A65" s="103"/>
      <c r="B65" s="103"/>
      <c r="C65" s="103"/>
    </row>
    <row r="66" spans="1:3" ht="15">
      <c r="A66" s="103"/>
      <c r="B66" s="103"/>
      <c r="C66" s="103"/>
    </row>
    <row r="67" spans="1:3" ht="15">
      <c r="A67" s="103"/>
      <c r="B67" s="103"/>
      <c r="C67" s="103"/>
    </row>
    <row r="68" spans="1:3" ht="15">
      <c r="A68" s="103"/>
      <c r="B68" s="103"/>
      <c r="C68" s="103"/>
    </row>
    <row r="69" spans="1:3" ht="15">
      <c r="A69" s="103"/>
      <c r="B69" s="103"/>
      <c r="C69" s="103"/>
    </row>
    <row r="70" spans="1:3" ht="15">
      <c r="A70" s="103"/>
      <c r="B70" s="103"/>
      <c r="C70" s="103"/>
    </row>
    <row r="71" spans="1:3" ht="15">
      <c r="A71" s="103"/>
      <c r="B71" s="103"/>
      <c r="C71" s="103"/>
    </row>
    <row r="72" spans="1:3" ht="15">
      <c r="A72" s="103"/>
      <c r="B72" s="103"/>
      <c r="C72" s="103"/>
    </row>
    <row r="73" spans="1:3" ht="15">
      <c r="A73" s="103"/>
      <c r="B73" s="103"/>
      <c r="C73" s="103"/>
    </row>
    <row r="74" spans="1:3" ht="15">
      <c r="A74" s="103"/>
      <c r="B74" s="103"/>
      <c r="C74" s="103"/>
    </row>
    <row r="75" spans="1:3" ht="15">
      <c r="A75" s="103"/>
      <c r="B75" s="103"/>
      <c r="C75" s="103"/>
    </row>
    <row r="76" spans="1:3" ht="15">
      <c r="A76" s="103"/>
      <c r="B76" s="103"/>
      <c r="C76" s="103"/>
    </row>
    <row r="77" spans="1:3" ht="15">
      <c r="A77" s="103"/>
      <c r="B77" s="103"/>
      <c r="C77" s="103"/>
    </row>
    <row r="78" spans="1:3" ht="15">
      <c r="A78" s="103"/>
      <c r="B78" s="103"/>
      <c r="C78" s="103"/>
    </row>
    <row r="79" spans="1:3" ht="15">
      <c r="A79" s="103"/>
      <c r="B79" s="103"/>
      <c r="C79" s="103"/>
    </row>
    <row r="80" spans="1:3" ht="15">
      <c r="A80" s="103"/>
      <c r="B80" s="103"/>
      <c r="C80" s="103"/>
    </row>
    <row r="81" spans="1:3" ht="15">
      <c r="A81" s="103"/>
      <c r="B81" s="103"/>
      <c r="C81" s="103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view="pageBreakPreview" zoomScale="60" zoomScalePageLayoutView="0" workbookViewId="0" topLeftCell="A31">
      <selection activeCell="A2" sqref="A2:D2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">
      <c r="A1" s="270" t="s">
        <v>1081</v>
      </c>
      <c r="B1" s="270"/>
      <c r="C1" s="270"/>
      <c r="D1" s="270"/>
    </row>
    <row r="2" spans="1:4" ht="21" customHeight="1">
      <c r="A2" s="259" t="s">
        <v>754</v>
      </c>
      <c r="B2" s="264"/>
      <c r="C2" s="264"/>
      <c r="D2" s="264"/>
    </row>
    <row r="3" spans="1:4" ht="21" customHeight="1">
      <c r="A3" s="261" t="s">
        <v>862</v>
      </c>
      <c r="B3" s="264"/>
      <c r="C3" s="264"/>
      <c r="D3" s="264"/>
    </row>
    <row r="4" spans="1:4" ht="18">
      <c r="A4" s="68"/>
      <c r="B4" s="145"/>
      <c r="C4" s="145"/>
      <c r="D4" s="145"/>
    </row>
    <row r="5" spans="1:4" ht="15">
      <c r="A5" s="103" t="s">
        <v>863</v>
      </c>
      <c r="B5" s="103"/>
      <c r="C5" s="103"/>
      <c r="D5" s="103"/>
    </row>
    <row r="6" spans="1:4" ht="38.25">
      <c r="A6" s="134" t="s">
        <v>129</v>
      </c>
      <c r="B6" s="234" t="s">
        <v>1059</v>
      </c>
      <c r="C6" s="234" t="s">
        <v>864</v>
      </c>
      <c r="D6" s="234" t="s">
        <v>1060</v>
      </c>
    </row>
    <row r="7" spans="1:4" ht="15">
      <c r="A7" s="222" t="s">
        <v>865</v>
      </c>
      <c r="B7" s="223">
        <v>50408</v>
      </c>
      <c r="C7" s="223"/>
      <c r="D7" s="223">
        <v>51117</v>
      </c>
    </row>
    <row r="8" spans="1:4" ht="30">
      <c r="A8" s="222" t="s">
        <v>866</v>
      </c>
      <c r="B8" s="223">
        <v>23519</v>
      </c>
      <c r="C8" s="223"/>
      <c r="D8" s="223">
        <v>26703</v>
      </c>
    </row>
    <row r="9" spans="1:4" ht="15">
      <c r="A9" s="222" t="s">
        <v>867</v>
      </c>
      <c r="B9" s="223">
        <v>11008</v>
      </c>
      <c r="C9" s="223"/>
      <c r="D9" s="223">
        <v>14512</v>
      </c>
    </row>
    <row r="10" spans="1:4" ht="25.5">
      <c r="A10" s="225" t="s">
        <v>868</v>
      </c>
      <c r="B10" s="226">
        <f>SUM(B7:B9)</f>
        <v>84935</v>
      </c>
      <c r="C10" s="226"/>
      <c r="D10" s="226">
        <f>SUM(D7:D9)</f>
        <v>92332</v>
      </c>
    </row>
    <row r="11" spans="1:4" ht="15">
      <c r="A11" s="222" t="s">
        <v>869</v>
      </c>
      <c r="B11" s="223">
        <v>0</v>
      </c>
      <c r="C11" s="223"/>
      <c r="D11" s="223">
        <v>0</v>
      </c>
    </row>
    <row r="12" spans="1:4" ht="15">
      <c r="A12" s="222" t="s">
        <v>870</v>
      </c>
      <c r="B12" s="223">
        <v>0</v>
      </c>
      <c r="C12" s="223"/>
      <c r="D12" s="223">
        <v>0</v>
      </c>
    </row>
    <row r="13" spans="1:4" ht="25.5">
      <c r="A13" s="225" t="s">
        <v>871</v>
      </c>
      <c r="B13" s="226">
        <v>0</v>
      </c>
      <c r="C13" s="226"/>
      <c r="D13" s="226">
        <f>SUM(D11:D12)</f>
        <v>0</v>
      </c>
    </row>
    <row r="14" spans="1:4" ht="30">
      <c r="A14" s="222" t="s">
        <v>872</v>
      </c>
      <c r="B14" s="223">
        <v>43281</v>
      </c>
      <c r="C14" s="223"/>
      <c r="D14" s="223">
        <v>56500</v>
      </c>
    </row>
    <row r="15" spans="1:4" ht="30">
      <c r="A15" s="222" t="s">
        <v>873</v>
      </c>
      <c r="B15" s="223">
        <v>6965</v>
      </c>
      <c r="C15" s="223"/>
      <c r="D15" s="223">
        <v>6431</v>
      </c>
    </row>
    <row r="16" spans="1:4" ht="15">
      <c r="A16" s="222" t="s">
        <v>874</v>
      </c>
      <c r="B16" s="223">
        <v>222</v>
      </c>
      <c r="C16" s="223"/>
      <c r="D16" s="223">
        <v>13942</v>
      </c>
    </row>
    <row r="17" spans="1:4" ht="25.5">
      <c r="A17" s="225" t="s">
        <v>875</v>
      </c>
      <c r="B17" s="226">
        <f>SUM(B14:B16)</f>
        <v>50468</v>
      </c>
      <c r="C17" s="226"/>
      <c r="D17" s="226">
        <f>SUM(D14:D16)</f>
        <v>76873</v>
      </c>
    </row>
    <row r="18" spans="1:4" ht="15">
      <c r="A18" s="222" t="s">
        <v>876</v>
      </c>
      <c r="B18" s="223">
        <v>11808</v>
      </c>
      <c r="C18" s="223"/>
      <c r="D18" s="223">
        <v>10503</v>
      </c>
    </row>
    <row r="19" spans="1:4" ht="15">
      <c r="A19" s="222" t="s">
        <v>877</v>
      </c>
      <c r="B19" s="223">
        <v>32497</v>
      </c>
      <c r="C19" s="223"/>
      <c r="D19" s="223">
        <v>41620</v>
      </c>
    </row>
    <row r="20" spans="1:4" ht="15">
      <c r="A20" s="222" t="s">
        <v>878</v>
      </c>
      <c r="B20" s="223">
        <v>0</v>
      </c>
      <c r="C20" s="223"/>
      <c r="D20" s="223">
        <v>0</v>
      </c>
    </row>
    <row r="21" spans="1:4" ht="15">
      <c r="A21" s="222" t="s">
        <v>879</v>
      </c>
      <c r="B21" s="223">
        <v>0</v>
      </c>
      <c r="C21" s="223"/>
      <c r="D21" s="223">
        <v>0</v>
      </c>
    </row>
    <row r="22" spans="1:4" ht="25.5">
      <c r="A22" s="225" t="s">
        <v>880</v>
      </c>
      <c r="B22" s="226">
        <f>SUM(B18:B21)</f>
        <v>44305</v>
      </c>
      <c r="C22" s="226"/>
      <c r="D22" s="226">
        <f>SUM(D18:D21)</f>
        <v>52123</v>
      </c>
    </row>
    <row r="23" spans="1:4" ht="15">
      <c r="A23" s="222" t="s">
        <v>881</v>
      </c>
      <c r="B23" s="223">
        <v>17900</v>
      </c>
      <c r="C23" s="223"/>
      <c r="D23" s="223">
        <v>16833</v>
      </c>
    </row>
    <row r="24" spans="1:4" ht="15">
      <c r="A24" s="222" t="s">
        <v>882</v>
      </c>
      <c r="B24" s="223">
        <v>6807</v>
      </c>
      <c r="C24" s="223"/>
      <c r="D24" s="223">
        <v>7172</v>
      </c>
    </row>
    <row r="25" spans="1:4" ht="15">
      <c r="A25" s="222" t="s">
        <v>883</v>
      </c>
      <c r="B25" s="223">
        <v>4825</v>
      </c>
      <c r="C25" s="223"/>
      <c r="D25" s="223">
        <v>5940</v>
      </c>
    </row>
    <row r="26" spans="1:4" ht="25.5">
      <c r="A26" s="225" t="s">
        <v>884</v>
      </c>
      <c r="B26" s="226">
        <f>SUM(B23:B25)</f>
        <v>29532</v>
      </c>
      <c r="C26" s="226"/>
      <c r="D26" s="226">
        <f>SUM(D23:D25)</f>
        <v>29945</v>
      </c>
    </row>
    <row r="27" spans="1:4" ht="15">
      <c r="A27" s="225" t="s">
        <v>885</v>
      </c>
      <c r="B27" s="226">
        <v>42743</v>
      </c>
      <c r="C27" s="226"/>
      <c r="D27" s="226">
        <v>53849</v>
      </c>
    </row>
    <row r="28" spans="1:4" ht="15">
      <c r="A28" s="225" t="s">
        <v>886</v>
      </c>
      <c r="B28" s="226">
        <v>17278</v>
      </c>
      <c r="C28" s="226"/>
      <c r="D28" s="226">
        <v>61893</v>
      </c>
    </row>
    <row r="29" spans="1:4" ht="25.5">
      <c r="A29" s="225" t="s">
        <v>887</v>
      </c>
      <c r="B29" s="226">
        <v>1545</v>
      </c>
      <c r="C29" s="226"/>
      <c r="D29" s="226">
        <f>D10+D13+D17-D22-D26-D27-D28</f>
        <v>-28605</v>
      </c>
    </row>
    <row r="30" spans="1:4" ht="15">
      <c r="A30" s="222" t="s">
        <v>888</v>
      </c>
      <c r="B30" s="223">
        <v>0</v>
      </c>
      <c r="C30" s="223"/>
      <c r="D30" s="223">
        <v>0</v>
      </c>
    </row>
    <row r="31" spans="1:4" ht="30">
      <c r="A31" s="222" t="s">
        <v>889</v>
      </c>
      <c r="B31" s="223">
        <v>5274</v>
      </c>
      <c r="C31" s="223"/>
      <c r="D31" s="223">
        <v>2557</v>
      </c>
    </row>
    <row r="32" spans="1:4" ht="30">
      <c r="A32" s="222" t="s">
        <v>890</v>
      </c>
      <c r="B32" s="223">
        <v>0</v>
      </c>
      <c r="C32" s="223"/>
      <c r="D32" s="223">
        <v>0</v>
      </c>
    </row>
    <row r="33" spans="1:4" ht="15">
      <c r="A33" s="222" t="s">
        <v>891</v>
      </c>
      <c r="B33" s="223">
        <v>0</v>
      </c>
      <c r="C33" s="223"/>
      <c r="D33" s="223">
        <v>0</v>
      </c>
    </row>
    <row r="34" spans="1:4" ht="25.5">
      <c r="A34" s="225" t="s">
        <v>892</v>
      </c>
      <c r="B34" s="226">
        <v>5274</v>
      </c>
      <c r="C34" s="226"/>
      <c r="D34" s="226">
        <f>SUM(D30:D32)</f>
        <v>2557</v>
      </c>
    </row>
    <row r="35" spans="1:4" ht="15">
      <c r="A35" s="222" t="s">
        <v>893</v>
      </c>
      <c r="B35" s="223">
        <v>0</v>
      </c>
      <c r="C35" s="223"/>
      <c r="D35" s="223">
        <v>17</v>
      </c>
    </row>
    <row r="36" spans="1:4" ht="15">
      <c r="A36" s="222" t="s">
        <v>894</v>
      </c>
      <c r="B36" s="223">
        <v>0</v>
      </c>
      <c r="C36" s="223"/>
      <c r="D36" s="223">
        <v>0</v>
      </c>
    </row>
    <row r="37" spans="1:4" ht="15">
      <c r="A37" s="222" t="s">
        <v>895</v>
      </c>
      <c r="B37" s="223">
        <v>0</v>
      </c>
      <c r="C37" s="223"/>
      <c r="D37" s="223">
        <v>0</v>
      </c>
    </row>
    <row r="38" spans="1:4" ht="15">
      <c r="A38" s="222" t="s">
        <v>896</v>
      </c>
      <c r="B38" s="223">
        <v>0</v>
      </c>
      <c r="C38" s="223"/>
      <c r="D38" s="223">
        <v>0</v>
      </c>
    </row>
    <row r="39" spans="1:4" ht="25.5">
      <c r="A39" s="225" t="s">
        <v>897</v>
      </c>
      <c r="B39" s="226">
        <v>0</v>
      </c>
      <c r="C39" s="226"/>
      <c r="D39" s="226">
        <f>SUM(D35:D38)</f>
        <v>17</v>
      </c>
    </row>
    <row r="40" spans="1:4" ht="25.5">
      <c r="A40" s="225" t="s">
        <v>898</v>
      </c>
      <c r="B40" s="226">
        <v>5274</v>
      </c>
      <c r="C40" s="226"/>
      <c r="D40" s="226">
        <f>D34-D39</f>
        <v>2540</v>
      </c>
    </row>
    <row r="41" spans="1:4" ht="15">
      <c r="A41" s="225" t="s">
        <v>899</v>
      </c>
      <c r="B41" s="226">
        <v>6819</v>
      </c>
      <c r="C41" s="226"/>
      <c r="D41" s="226">
        <f>D29+D40</f>
        <v>-26065</v>
      </c>
    </row>
    <row r="42" spans="1:4" ht="30">
      <c r="A42" s="222" t="s">
        <v>900</v>
      </c>
      <c r="B42" s="223">
        <v>6557</v>
      </c>
      <c r="C42" s="223"/>
      <c r="D42" s="223">
        <v>13917</v>
      </c>
    </row>
    <row r="43" spans="1:4" ht="15">
      <c r="A43" s="222" t="s">
        <v>901</v>
      </c>
      <c r="B43" s="223">
        <v>1762</v>
      </c>
      <c r="C43" s="223"/>
      <c r="D43" s="223">
        <v>0</v>
      </c>
    </row>
    <row r="44" spans="1:4" ht="25.5">
      <c r="A44" s="225" t="s">
        <v>902</v>
      </c>
      <c r="B44" s="226">
        <v>8319</v>
      </c>
      <c r="C44" s="226"/>
      <c r="D44" s="226">
        <f>SUM(D42:D43)</f>
        <v>13917</v>
      </c>
    </row>
    <row r="45" spans="1:4" ht="15">
      <c r="A45" s="225" t="s">
        <v>903</v>
      </c>
      <c r="B45" s="226">
        <v>27844</v>
      </c>
      <c r="C45" s="226"/>
      <c r="D45" s="226">
        <v>0</v>
      </c>
    </row>
    <row r="46" spans="1:4" ht="15">
      <c r="A46" s="225" t="s">
        <v>904</v>
      </c>
      <c r="B46" s="226">
        <v>-19525</v>
      </c>
      <c r="C46" s="226"/>
      <c r="D46" s="226">
        <f>D44-D45</f>
        <v>13917</v>
      </c>
    </row>
    <row r="47" spans="1:4" ht="15">
      <c r="A47" s="225" t="s">
        <v>905</v>
      </c>
      <c r="B47" s="226">
        <v>-12706</v>
      </c>
      <c r="C47" s="226"/>
      <c r="D47" s="226">
        <f>D41+D46</f>
        <v>-12148</v>
      </c>
    </row>
    <row r="48" spans="1:4" ht="15">
      <c r="A48" s="103"/>
      <c r="B48" s="103"/>
      <c r="C48" s="103"/>
      <c r="D48" s="103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60" zoomScaleNormal="75" zoomScalePageLayoutView="0" workbookViewId="0" topLeftCell="A1">
      <selection activeCell="A3" sqref="A3:J3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270" t="s">
        <v>1082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30" customHeight="1">
      <c r="A2" s="263" t="s">
        <v>754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46.5" customHeight="1">
      <c r="A3" s="261" t="s">
        <v>194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6.5" customHeight="1">
      <c r="A4" s="68"/>
      <c r="B4" s="69"/>
      <c r="C4" s="69"/>
      <c r="D4" s="69"/>
      <c r="E4" s="69"/>
      <c r="F4" s="69"/>
      <c r="G4" s="69"/>
      <c r="H4" s="69"/>
      <c r="I4" s="69"/>
      <c r="J4" s="69"/>
    </row>
    <row r="5" ht="15">
      <c r="A5" s="3" t="s">
        <v>143</v>
      </c>
    </row>
    <row r="6" spans="1:10" s="109" customFormat="1" ht="114" customHeight="1">
      <c r="A6" s="2" t="s">
        <v>224</v>
      </c>
      <c r="B6" s="2" t="s">
        <v>225</v>
      </c>
      <c r="C6" s="136" t="s">
        <v>130</v>
      </c>
      <c r="D6" s="138" t="s">
        <v>133</v>
      </c>
      <c r="E6" s="136" t="s">
        <v>134</v>
      </c>
      <c r="F6" s="136" t="s">
        <v>135</v>
      </c>
      <c r="G6" s="136" t="s">
        <v>140</v>
      </c>
      <c r="H6" s="136" t="s">
        <v>131</v>
      </c>
      <c r="I6" s="136" t="s">
        <v>132</v>
      </c>
      <c r="J6" s="136" t="s">
        <v>136</v>
      </c>
    </row>
    <row r="7" spans="1:10" ht="40.5" customHeight="1">
      <c r="A7" s="41"/>
      <c r="B7" s="41"/>
      <c r="C7" s="41"/>
      <c r="D7" s="139"/>
      <c r="E7" s="41"/>
      <c r="F7" s="143" t="s">
        <v>141</v>
      </c>
      <c r="G7" s="66"/>
      <c r="H7" s="41"/>
      <c r="I7" s="41"/>
      <c r="J7" s="41"/>
    </row>
    <row r="8" spans="1:10" ht="15">
      <c r="A8" s="11" t="s">
        <v>327</v>
      </c>
      <c r="B8" s="5" t="s">
        <v>328</v>
      </c>
      <c r="C8" s="41">
        <v>5000</v>
      </c>
      <c r="D8" s="139">
        <v>1794</v>
      </c>
      <c r="E8" s="41"/>
      <c r="F8" s="41"/>
      <c r="G8" s="41"/>
      <c r="H8" s="41">
        <v>2015</v>
      </c>
      <c r="I8" s="41">
        <v>2015</v>
      </c>
      <c r="J8" s="41"/>
    </row>
    <row r="9" spans="1:10" ht="15">
      <c r="A9" s="11" t="s">
        <v>571</v>
      </c>
      <c r="B9" s="5" t="s">
        <v>329</v>
      </c>
      <c r="C9" s="41">
        <v>15951</v>
      </c>
      <c r="D9" s="139">
        <v>3006</v>
      </c>
      <c r="E9" s="41"/>
      <c r="F9" s="41"/>
      <c r="G9" s="41"/>
      <c r="H9" s="41">
        <v>2015</v>
      </c>
      <c r="I9" s="41">
        <v>2015</v>
      </c>
      <c r="J9" s="41"/>
    </row>
    <row r="10" spans="1:10" ht="15">
      <c r="A10" s="4" t="s">
        <v>330</v>
      </c>
      <c r="B10" s="5" t="s">
        <v>331</v>
      </c>
      <c r="C10" s="41"/>
      <c r="D10" s="139">
        <v>739</v>
      </c>
      <c r="E10" s="41"/>
      <c r="F10" s="41"/>
      <c r="G10" s="41"/>
      <c r="H10" s="41"/>
      <c r="I10" s="41"/>
      <c r="J10" s="41"/>
    </row>
    <row r="11" spans="1:10" ht="15">
      <c r="A11" s="11" t="s">
        <v>332</v>
      </c>
      <c r="B11" s="5" t="s">
        <v>333</v>
      </c>
      <c r="C11" s="41">
        <v>30149</v>
      </c>
      <c r="D11" s="139">
        <v>8460</v>
      </c>
      <c r="E11" s="41"/>
      <c r="F11" s="41"/>
      <c r="G11" s="41"/>
      <c r="H11" s="41">
        <v>2015</v>
      </c>
      <c r="I11" s="41">
        <v>2015</v>
      </c>
      <c r="J11" s="41"/>
    </row>
    <row r="12" spans="1:10" ht="15">
      <c r="A12" s="11" t="s">
        <v>334</v>
      </c>
      <c r="B12" s="5" t="s">
        <v>335</v>
      </c>
      <c r="C12" s="41"/>
      <c r="D12" s="139"/>
      <c r="E12" s="41"/>
      <c r="F12" s="41"/>
      <c r="G12" s="41"/>
      <c r="H12" s="41"/>
      <c r="I12" s="41"/>
      <c r="J12" s="41"/>
    </row>
    <row r="13" spans="1:10" ht="15">
      <c r="A13" s="4" t="s">
        <v>336</v>
      </c>
      <c r="B13" s="5" t="s">
        <v>337</v>
      </c>
      <c r="C13" s="41"/>
      <c r="D13" s="139"/>
      <c r="E13" s="41"/>
      <c r="F13" s="41"/>
      <c r="G13" s="41"/>
      <c r="H13" s="41"/>
      <c r="I13" s="41"/>
      <c r="J13" s="41"/>
    </row>
    <row r="14" spans="1:10" ht="15">
      <c r="A14" s="4" t="s">
        <v>338</v>
      </c>
      <c r="B14" s="5" t="s">
        <v>339</v>
      </c>
      <c r="C14" s="41">
        <v>13800</v>
      </c>
      <c r="D14" s="139">
        <v>3476</v>
      </c>
      <c r="E14" s="41"/>
      <c r="F14" s="41"/>
      <c r="G14" s="41"/>
      <c r="H14" s="41">
        <v>2015</v>
      </c>
      <c r="I14" s="41">
        <v>2015</v>
      </c>
      <c r="J14" s="41"/>
    </row>
    <row r="15" spans="1:10" s="137" customFormat="1" ht="15.75">
      <c r="A15" s="18" t="s">
        <v>572</v>
      </c>
      <c r="B15" s="105" t="s">
        <v>340</v>
      </c>
      <c r="C15" s="110">
        <f>SUM(C8:C14)</f>
        <v>64900</v>
      </c>
      <c r="D15" s="140">
        <f>SUM(D8:D14)</f>
        <v>17475</v>
      </c>
      <c r="E15" s="110">
        <v>0</v>
      </c>
      <c r="F15" s="110" t="s">
        <v>637</v>
      </c>
      <c r="G15" s="110"/>
      <c r="H15" s="110"/>
      <c r="I15" s="110"/>
      <c r="J15" s="110"/>
    </row>
    <row r="16" spans="1:10" ht="15">
      <c r="A16" s="11" t="s">
        <v>341</v>
      </c>
      <c r="B16" s="5" t="s">
        <v>342</v>
      </c>
      <c r="C16" s="41">
        <v>27559</v>
      </c>
      <c r="D16" s="139">
        <v>31167</v>
      </c>
      <c r="E16" s="41"/>
      <c r="F16" s="41"/>
      <c r="G16" s="41"/>
      <c r="H16" s="41">
        <v>2015</v>
      </c>
      <c r="I16" s="41">
        <v>2015</v>
      </c>
      <c r="J16" s="41"/>
    </row>
    <row r="17" spans="1:10" ht="15">
      <c r="A17" s="11" t="s">
        <v>343</v>
      </c>
      <c r="B17" s="5" t="s">
        <v>344</v>
      </c>
      <c r="C17" s="41"/>
      <c r="D17" s="139"/>
      <c r="E17" s="41"/>
      <c r="F17" s="41"/>
      <c r="G17" s="41"/>
      <c r="H17" s="41"/>
      <c r="I17" s="41"/>
      <c r="J17" s="41"/>
    </row>
    <row r="18" spans="1:10" ht="15">
      <c r="A18" s="11" t="s">
        <v>345</v>
      </c>
      <c r="B18" s="5" t="s">
        <v>346</v>
      </c>
      <c r="C18" s="41"/>
      <c r="D18" s="139"/>
      <c r="E18" s="41"/>
      <c r="F18" s="41"/>
      <c r="G18" s="41"/>
      <c r="H18" s="41"/>
      <c r="I18" s="41"/>
      <c r="J18" s="41"/>
    </row>
    <row r="19" spans="1:10" ht="15">
      <c r="A19" s="11" t="s">
        <v>347</v>
      </c>
      <c r="B19" s="5" t="s">
        <v>348</v>
      </c>
      <c r="C19" s="41">
        <v>7441</v>
      </c>
      <c r="D19" s="139">
        <v>8354</v>
      </c>
      <c r="E19" s="41"/>
      <c r="F19" s="41"/>
      <c r="G19" s="41"/>
      <c r="H19" s="41">
        <v>2015</v>
      </c>
      <c r="I19" s="41">
        <v>2015</v>
      </c>
      <c r="J19" s="41"/>
    </row>
    <row r="20" spans="1:10" s="137" customFormat="1" ht="15.75">
      <c r="A20" s="18" t="s">
        <v>573</v>
      </c>
      <c r="B20" s="105" t="s">
        <v>349</v>
      </c>
      <c r="C20" s="110">
        <f>SUM(C16:C19)</f>
        <v>35000</v>
      </c>
      <c r="D20" s="140">
        <f>SUM(D16:D19)</f>
        <v>39521</v>
      </c>
      <c r="E20" s="110">
        <v>0</v>
      </c>
      <c r="F20" s="110" t="s">
        <v>637</v>
      </c>
      <c r="G20" s="110"/>
      <c r="H20" s="110"/>
      <c r="I20" s="110"/>
      <c r="J20" s="110"/>
    </row>
    <row r="21" spans="1:10" ht="78.75">
      <c r="A21" s="98" t="s">
        <v>195</v>
      </c>
      <c r="B21" s="99"/>
      <c r="C21" s="99"/>
      <c r="D21" s="141"/>
      <c r="E21" s="99"/>
      <c r="F21" s="99"/>
      <c r="G21" s="99"/>
      <c r="H21" s="99"/>
      <c r="I21" s="99"/>
      <c r="J21" s="99"/>
    </row>
    <row r="22" spans="1:10" ht="15.75">
      <c r="A22" s="62" t="s">
        <v>196</v>
      </c>
      <c r="B22" s="26"/>
      <c r="C22" s="26"/>
      <c r="D22" s="142"/>
      <c r="E22" s="26"/>
      <c r="F22" s="26"/>
      <c r="G22" s="26"/>
      <c r="H22" s="26"/>
      <c r="I22" s="26"/>
      <c r="J22" s="26"/>
    </row>
    <row r="23" spans="1:10" ht="15.75">
      <c r="A23" s="62" t="s">
        <v>196</v>
      </c>
      <c r="B23" s="26"/>
      <c r="C23" s="26"/>
      <c r="D23" s="142"/>
      <c r="E23" s="26"/>
      <c r="F23" s="26"/>
      <c r="G23" s="26"/>
      <c r="H23" s="26"/>
      <c r="I23" s="26"/>
      <c r="J23" s="26"/>
    </row>
    <row r="24" spans="1:10" ht="15.75">
      <c r="A24" s="62" t="s">
        <v>196</v>
      </c>
      <c r="B24" s="26"/>
      <c r="C24" s="26"/>
      <c r="D24" s="142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94"/>
    </row>
    <row r="28" ht="15">
      <c r="A28" s="97"/>
    </row>
    <row r="29" ht="15">
      <c r="A29" s="95"/>
    </row>
    <row r="30" ht="15">
      <c r="A30" s="95"/>
    </row>
    <row r="31" ht="15">
      <c r="A31" s="95"/>
    </row>
    <row r="32" ht="15">
      <c r="A32" s="95"/>
    </row>
    <row r="33" ht="15">
      <c r="A33" s="95"/>
    </row>
    <row r="34" ht="15">
      <c r="A34" s="95"/>
    </row>
    <row r="35" ht="15">
      <c r="A35" s="95"/>
    </row>
    <row r="36" ht="15">
      <c r="A36" s="9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60" zoomScalePageLayoutView="0" workbookViewId="0" topLeftCell="A19">
      <selection activeCell="B4" sqref="B4"/>
    </sheetView>
  </sheetViews>
  <sheetFormatPr defaultColWidth="9.140625" defaultRowHeight="15"/>
  <cols>
    <col min="1" max="1" width="64.140625" style="103" customWidth="1"/>
    <col min="2" max="2" width="15.421875" style="103" customWidth="1"/>
    <col min="3" max="3" width="14.7109375" style="103" customWidth="1"/>
    <col min="4" max="4" width="13.28125" style="103" customWidth="1"/>
    <col min="5" max="5" width="15.7109375" style="103" customWidth="1"/>
    <col min="6" max="6" width="14.28125" style="103" customWidth="1"/>
    <col min="7" max="7" width="15.28125" style="103" customWidth="1"/>
    <col min="8" max="8" width="17.00390625" style="103" customWidth="1"/>
    <col min="9" max="9" width="16.28125" style="103" customWidth="1"/>
    <col min="10" max="16384" width="9.140625" style="103" customWidth="1"/>
  </cols>
  <sheetData>
    <row r="1" spans="1:8" ht="15">
      <c r="A1" s="266" t="s">
        <v>1083</v>
      </c>
      <c r="B1" s="266"/>
      <c r="C1" s="266"/>
      <c r="D1" s="266"/>
      <c r="E1" s="266"/>
      <c r="F1" s="266"/>
      <c r="G1" s="266"/>
      <c r="H1" s="266"/>
    </row>
    <row r="2" spans="1:8" ht="25.5" customHeight="1">
      <c r="A2" s="263" t="s">
        <v>754</v>
      </c>
      <c r="B2" s="264"/>
      <c r="C2" s="264"/>
      <c r="D2" s="264"/>
      <c r="E2" s="264"/>
      <c r="F2" s="264"/>
      <c r="G2" s="264"/>
      <c r="H2" s="264"/>
    </row>
    <row r="3" spans="1:8" ht="82.5" customHeight="1">
      <c r="A3" s="261" t="s">
        <v>197</v>
      </c>
      <c r="B3" s="261"/>
      <c r="C3" s="261"/>
      <c r="D3" s="261"/>
      <c r="E3" s="261"/>
      <c r="F3" s="261"/>
      <c r="G3" s="261"/>
      <c r="H3" s="261"/>
    </row>
    <row r="4" spans="1:8" ht="20.25" customHeight="1">
      <c r="A4" s="67"/>
      <c r="B4" s="168"/>
      <c r="C4" s="168"/>
      <c r="D4" s="168"/>
      <c r="E4" s="168"/>
      <c r="F4" s="168"/>
      <c r="G4" s="168"/>
      <c r="H4" s="168"/>
    </row>
    <row r="5" ht="15">
      <c r="A5" s="103" t="s">
        <v>143</v>
      </c>
    </row>
    <row r="6" spans="1:9" s="173" customFormat="1" ht="102" customHeight="1">
      <c r="A6" s="119" t="s">
        <v>224</v>
      </c>
      <c r="B6" s="119" t="s">
        <v>225</v>
      </c>
      <c r="C6" s="170" t="s">
        <v>131</v>
      </c>
      <c r="D6" s="170" t="s">
        <v>132</v>
      </c>
      <c r="E6" s="170" t="s">
        <v>137</v>
      </c>
      <c r="F6" s="171"/>
      <c r="G6" s="172"/>
      <c r="H6" s="172"/>
      <c r="I6" s="172"/>
    </row>
    <row r="7" spans="1:9" ht="15">
      <c r="A7" s="19" t="s">
        <v>668</v>
      </c>
      <c r="B7" s="152" t="s">
        <v>491</v>
      </c>
      <c r="C7" s="104"/>
      <c r="D7" s="104"/>
      <c r="E7" s="66"/>
      <c r="F7" s="169"/>
      <c r="G7" s="163"/>
      <c r="H7" s="163"/>
      <c r="I7" s="163"/>
    </row>
    <row r="8" spans="1:9" ht="15">
      <c r="A8" s="54" t="s">
        <v>363</v>
      </c>
      <c r="B8" s="54" t="s">
        <v>491</v>
      </c>
      <c r="C8" s="104"/>
      <c r="D8" s="104"/>
      <c r="E8" s="104"/>
      <c r="F8" s="169"/>
      <c r="G8" s="163"/>
      <c r="H8" s="163"/>
      <c r="I8" s="163"/>
    </row>
    <row r="9" spans="1:9" ht="30">
      <c r="A9" s="10" t="s">
        <v>492</v>
      </c>
      <c r="B9" s="152" t="s">
        <v>493</v>
      </c>
      <c r="C9" s="104"/>
      <c r="D9" s="104"/>
      <c r="E9" s="104"/>
      <c r="F9" s="169"/>
      <c r="G9" s="163"/>
      <c r="H9" s="163"/>
      <c r="I9" s="163"/>
    </row>
    <row r="10" spans="1:9" ht="15">
      <c r="A10" s="19" t="s">
        <v>40</v>
      </c>
      <c r="B10" s="152" t="s">
        <v>494</v>
      </c>
      <c r="C10" s="104"/>
      <c r="D10" s="104"/>
      <c r="E10" s="104"/>
      <c r="F10" s="169"/>
      <c r="G10" s="163"/>
      <c r="H10" s="163"/>
      <c r="I10" s="163"/>
    </row>
    <row r="11" spans="1:9" ht="15">
      <c r="A11" s="54" t="s">
        <v>363</v>
      </c>
      <c r="B11" s="54" t="s">
        <v>494</v>
      </c>
      <c r="C11" s="104"/>
      <c r="D11" s="104"/>
      <c r="E11" s="104"/>
      <c r="F11" s="169"/>
      <c r="G11" s="163"/>
      <c r="H11" s="163"/>
      <c r="I11" s="163"/>
    </row>
    <row r="12" spans="1:9" ht="15">
      <c r="A12" s="9" t="s">
        <v>11</v>
      </c>
      <c r="B12" s="107" t="s">
        <v>495</v>
      </c>
      <c r="C12" s="104">
        <v>0</v>
      </c>
      <c r="D12" s="104">
        <v>0</v>
      </c>
      <c r="E12" s="104">
        <v>0</v>
      </c>
      <c r="F12" s="169"/>
      <c r="G12" s="163"/>
      <c r="H12" s="163"/>
      <c r="I12" s="163"/>
    </row>
    <row r="13" spans="1:9" ht="15">
      <c r="A13" s="10" t="s">
        <v>41</v>
      </c>
      <c r="B13" s="152" t="s">
        <v>496</v>
      </c>
      <c r="C13" s="104"/>
      <c r="D13" s="104"/>
      <c r="E13" s="104"/>
      <c r="F13" s="169"/>
      <c r="G13" s="163"/>
      <c r="H13" s="163"/>
      <c r="I13" s="163"/>
    </row>
    <row r="14" spans="1:9" ht="15">
      <c r="A14" s="54" t="s">
        <v>371</v>
      </c>
      <c r="B14" s="54" t="s">
        <v>496</v>
      </c>
      <c r="C14" s="104"/>
      <c r="D14" s="104"/>
      <c r="E14" s="104"/>
      <c r="F14" s="169"/>
      <c r="G14" s="163"/>
      <c r="H14" s="163"/>
      <c r="I14" s="163"/>
    </row>
    <row r="15" spans="1:9" ht="15">
      <c r="A15" s="19" t="s">
        <v>497</v>
      </c>
      <c r="B15" s="152" t="s">
        <v>498</v>
      </c>
      <c r="C15" s="104"/>
      <c r="D15" s="104"/>
      <c r="E15" s="104"/>
      <c r="F15" s="169"/>
      <c r="G15" s="163"/>
      <c r="H15" s="163"/>
      <c r="I15" s="163"/>
    </row>
    <row r="16" spans="1:9" ht="15">
      <c r="A16" s="11" t="s">
        <v>42</v>
      </c>
      <c r="B16" s="152" t="s">
        <v>499</v>
      </c>
      <c r="C16" s="104"/>
      <c r="D16" s="104"/>
      <c r="E16" s="104"/>
      <c r="F16" s="169"/>
      <c r="G16" s="163"/>
      <c r="H16" s="163"/>
      <c r="I16" s="163"/>
    </row>
    <row r="17" spans="1:9" ht="15">
      <c r="A17" s="54" t="s">
        <v>372</v>
      </c>
      <c r="B17" s="54" t="s">
        <v>499</v>
      </c>
      <c r="C17" s="104"/>
      <c r="D17" s="104"/>
      <c r="E17" s="104"/>
      <c r="F17" s="169"/>
      <c r="G17" s="163"/>
      <c r="H17" s="163"/>
      <c r="I17" s="163"/>
    </row>
    <row r="18" spans="1:9" ht="15">
      <c r="A18" s="19" t="s">
        <v>500</v>
      </c>
      <c r="B18" s="152" t="s">
        <v>501</v>
      </c>
      <c r="C18" s="104"/>
      <c r="D18" s="104"/>
      <c r="E18" s="104"/>
      <c r="F18" s="169"/>
      <c r="G18" s="163"/>
      <c r="H18" s="163"/>
      <c r="I18" s="163"/>
    </row>
    <row r="19" spans="1:9" ht="15">
      <c r="A19" s="20" t="s">
        <v>12</v>
      </c>
      <c r="B19" s="107" t="s">
        <v>502</v>
      </c>
      <c r="C19" s="104">
        <v>0</v>
      </c>
      <c r="D19" s="104">
        <v>0</v>
      </c>
      <c r="E19" s="104">
        <v>0</v>
      </c>
      <c r="F19" s="169"/>
      <c r="G19" s="163"/>
      <c r="H19" s="163"/>
      <c r="I19" s="163"/>
    </row>
    <row r="20" spans="1:9" ht="15">
      <c r="A20" s="10" t="s">
        <v>517</v>
      </c>
      <c r="B20" s="152" t="s">
        <v>518</v>
      </c>
      <c r="C20" s="104"/>
      <c r="D20" s="104"/>
      <c r="E20" s="104"/>
      <c r="F20" s="169"/>
      <c r="G20" s="163"/>
      <c r="H20" s="163"/>
      <c r="I20" s="163"/>
    </row>
    <row r="21" spans="1:9" ht="15">
      <c r="A21" s="11" t="s">
        <v>519</v>
      </c>
      <c r="B21" s="152" t="s">
        <v>520</v>
      </c>
      <c r="C21" s="104"/>
      <c r="D21" s="104"/>
      <c r="E21" s="104"/>
      <c r="F21" s="169"/>
      <c r="G21" s="163"/>
      <c r="H21" s="163"/>
      <c r="I21" s="163"/>
    </row>
    <row r="22" spans="1:9" ht="15">
      <c r="A22" s="19" t="s">
        <v>521</v>
      </c>
      <c r="B22" s="152" t="s">
        <v>522</v>
      </c>
      <c r="C22" s="104"/>
      <c r="D22" s="104"/>
      <c r="E22" s="104"/>
      <c r="F22" s="169"/>
      <c r="G22" s="163"/>
      <c r="H22" s="163"/>
      <c r="I22" s="163"/>
    </row>
    <row r="23" spans="1:9" ht="15">
      <c r="A23" s="19" t="s">
        <v>673</v>
      </c>
      <c r="B23" s="152" t="s">
        <v>523</v>
      </c>
      <c r="C23" s="104"/>
      <c r="D23" s="104"/>
      <c r="E23" s="104"/>
      <c r="F23" s="169"/>
      <c r="G23" s="163"/>
      <c r="H23" s="163"/>
      <c r="I23" s="163"/>
    </row>
    <row r="24" spans="1:9" ht="15">
      <c r="A24" s="54" t="s">
        <v>397</v>
      </c>
      <c r="B24" s="54" t="s">
        <v>523</v>
      </c>
      <c r="C24" s="104"/>
      <c r="D24" s="104"/>
      <c r="E24" s="104"/>
      <c r="F24" s="169"/>
      <c r="G24" s="163"/>
      <c r="H24" s="163"/>
      <c r="I24" s="163"/>
    </row>
    <row r="25" spans="1:9" ht="15">
      <c r="A25" s="54" t="s">
        <v>398</v>
      </c>
      <c r="B25" s="54" t="s">
        <v>523</v>
      </c>
      <c r="C25" s="104"/>
      <c r="D25" s="104"/>
      <c r="E25" s="104"/>
      <c r="F25" s="169"/>
      <c r="G25" s="163"/>
      <c r="H25" s="163"/>
      <c r="I25" s="163"/>
    </row>
    <row r="26" spans="1:9" ht="15">
      <c r="A26" s="56" t="s">
        <v>399</v>
      </c>
      <c r="B26" s="56" t="s">
        <v>523</v>
      </c>
      <c r="C26" s="104"/>
      <c r="D26" s="104"/>
      <c r="E26" s="104"/>
      <c r="F26" s="169"/>
      <c r="G26" s="163"/>
      <c r="H26" s="163"/>
      <c r="I26" s="163"/>
    </row>
    <row r="27" spans="1:9" ht="15">
      <c r="A27" s="57" t="s">
        <v>15</v>
      </c>
      <c r="B27" s="38" t="s">
        <v>524</v>
      </c>
      <c r="C27" s="104">
        <v>0</v>
      </c>
      <c r="D27" s="104">
        <v>0</v>
      </c>
      <c r="E27" s="104">
        <v>0</v>
      </c>
      <c r="F27" s="169"/>
      <c r="G27" s="163"/>
      <c r="H27" s="163"/>
      <c r="I27" s="163"/>
    </row>
    <row r="28" spans="1:2" ht="15">
      <c r="A28" s="86"/>
      <c r="B28" s="87"/>
    </row>
    <row r="29" spans="1:8" s="175" customFormat="1" ht="47.25" customHeight="1">
      <c r="A29" s="119" t="s">
        <v>224</v>
      </c>
      <c r="B29" s="119" t="s">
        <v>225</v>
      </c>
      <c r="C29" s="174" t="s">
        <v>138</v>
      </c>
      <c r="D29" s="174" t="s">
        <v>139</v>
      </c>
      <c r="E29" s="174" t="s">
        <v>184</v>
      </c>
      <c r="F29" s="174" t="s">
        <v>198</v>
      </c>
      <c r="G29" s="176"/>
      <c r="H29" s="176"/>
    </row>
    <row r="30" spans="1:8" ht="26.25">
      <c r="A30" s="70" t="s">
        <v>183</v>
      </c>
      <c r="B30" s="38"/>
      <c r="C30" s="104"/>
      <c r="D30" s="104"/>
      <c r="E30" s="104"/>
      <c r="F30" s="104"/>
      <c r="G30" s="163"/>
      <c r="H30" s="163"/>
    </row>
    <row r="31" spans="1:8" ht="15.75">
      <c r="A31" s="62" t="s">
        <v>200</v>
      </c>
      <c r="B31" s="38"/>
      <c r="C31" s="104">
        <v>51651</v>
      </c>
      <c r="D31" s="104">
        <v>48000</v>
      </c>
      <c r="E31" s="104">
        <v>48100</v>
      </c>
      <c r="F31" s="104">
        <v>48100</v>
      </c>
      <c r="G31" s="163"/>
      <c r="H31" s="163"/>
    </row>
    <row r="32" spans="1:8" ht="45">
      <c r="A32" s="62" t="s">
        <v>180</v>
      </c>
      <c r="B32" s="38"/>
      <c r="C32" s="104">
        <v>4375</v>
      </c>
      <c r="D32" s="104">
        <v>4500</v>
      </c>
      <c r="E32" s="104">
        <v>0</v>
      </c>
      <c r="F32" s="104">
        <v>0</v>
      </c>
      <c r="G32" s="163"/>
      <c r="H32" s="163"/>
    </row>
    <row r="33" spans="1:8" ht="15.75">
      <c r="A33" s="62" t="s">
        <v>181</v>
      </c>
      <c r="B33" s="38"/>
      <c r="C33" s="104">
        <v>0</v>
      </c>
      <c r="D33" s="104">
        <v>2000</v>
      </c>
      <c r="E33" s="104">
        <v>2000</v>
      </c>
      <c r="F33" s="104">
        <v>2000</v>
      </c>
      <c r="G33" s="163"/>
      <c r="H33" s="163"/>
    </row>
    <row r="34" spans="1:8" ht="30.75" customHeight="1">
      <c r="A34" s="62" t="s">
        <v>182</v>
      </c>
      <c r="B34" s="38"/>
      <c r="C34" s="104">
        <v>0</v>
      </c>
      <c r="D34" s="104">
        <v>0</v>
      </c>
      <c r="E34" s="104">
        <v>0</v>
      </c>
      <c r="F34" s="104">
        <v>0</v>
      </c>
      <c r="G34" s="163"/>
      <c r="H34" s="163"/>
    </row>
    <row r="35" spans="1:8" ht="15.75">
      <c r="A35" s="62" t="s">
        <v>201</v>
      </c>
      <c r="B35" s="38"/>
      <c r="C35" s="104">
        <v>140</v>
      </c>
      <c r="D35" s="104">
        <v>200</v>
      </c>
      <c r="E35" s="104">
        <v>200</v>
      </c>
      <c r="F35" s="104">
        <v>200</v>
      </c>
      <c r="G35" s="163"/>
      <c r="H35" s="163"/>
    </row>
    <row r="36" spans="1:8" ht="21" customHeight="1">
      <c r="A36" s="62" t="s">
        <v>199</v>
      </c>
      <c r="B36" s="38"/>
      <c r="C36" s="104">
        <v>0</v>
      </c>
      <c r="D36" s="104">
        <v>0</v>
      </c>
      <c r="E36" s="104">
        <v>0</v>
      </c>
      <c r="F36" s="104">
        <v>0</v>
      </c>
      <c r="G36" s="163"/>
      <c r="H36" s="163"/>
    </row>
    <row r="37" spans="1:8" ht="15">
      <c r="A37" s="20" t="s">
        <v>166</v>
      </c>
      <c r="B37" s="38"/>
      <c r="C37" s="104">
        <f>SUM(C31:C36)</f>
        <v>56166</v>
      </c>
      <c r="D37" s="104">
        <f>SUM(D31:D36)</f>
        <v>54700</v>
      </c>
      <c r="E37" s="104">
        <f>SUM(E31:E36)</f>
        <v>50300</v>
      </c>
      <c r="F37" s="104">
        <f>SUM(F31:F36)</f>
        <v>50300</v>
      </c>
      <c r="G37" s="163"/>
      <c r="H37" s="163"/>
    </row>
    <row r="38" spans="1:2" ht="15">
      <c r="A38" s="86"/>
      <c r="B38" s="87"/>
    </row>
    <row r="39" spans="1:2" ht="15">
      <c r="A39" s="86"/>
      <c r="B39" s="87"/>
    </row>
    <row r="40" spans="1:5" ht="15">
      <c r="A40" s="271"/>
      <c r="B40" s="271"/>
      <c r="C40" s="271"/>
      <c r="D40" s="271"/>
      <c r="E40" s="271"/>
    </row>
    <row r="41" spans="1:5" ht="15">
      <c r="A41" s="271"/>
      <c r="B41" s="271"/>
      <c r="C41" s="271"/>
      <c r="D41" s="271"/>
      <c r="E41" s="271"/>
    </row>
    <row r="42" spans="1:5" ht="27.75" customHeight="1">
      <c r="A42" s="271"/>
      <c r="B42" s="271"/>
      <c r="C42" s="271"/>
      <c r="D42" s="271"/>
      <c r="E42" s="271"/>
    </row>
    <row r="43" spans="1:2" ht="15">
      <c r="A43" s="86"/>
      <c r="B43" s="87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82">
      <selection activeCell="D6" sqref="D6"/>
    </sheetView>
  </sheetViews>
  <sheetFormatPr defaultColWidth="9.140625" defaultRowHeight="15"/>
  <cols>
    <col min="1" max="1" width="92.57421875" style="103" customWidth="1"/>
    <col min="2" max="2" width="9.140625" style="103" customWidth="1"/>
    <col min="3" max="3" width="13.00390625" style="103" customWidth="1"/>
    <col min="4" max="4" width="14.140625" style="103" customWidth="1"/>
    <col min="5" max="5" width="15.8515625" style="103" customWidth="1"/>
    <col min="6" max="6" width="14.00390625" style="103" customWidth="1"/>
    <col min="7" max="8" width="12.7109375" style="103" customWidth="1"/>
    <col min="9" max="16384" width="9.140625" style="103" customWidth="1"/>
  </cols>
  <sheetData>
    <row r="1" spans="1:8" ht="15">
      <c r="A1" s="266" t="s">
        <v>1070</v>
      </c>
      <c r="B1" s="266"/>
      <c r="C1" s="266"/>
      <c r="D1" s="266"/>
      <c r="E1" s="266"/>
      <c r="F1" s="266"/>
      <c r="G1" s="266"/>
      <c r="H1" s="266"/>
    </row>
    <row r="2" spans="1:6" ht="24" customHeight="1">
      <c r="A2" s="263" t="s">
        <v>754</v>
      </c>
      <c r="B2" s="264"/>
      <c r="C2" s="264"/>
      <c r="D2" s="264"/>
      <c r="E2" s="264"/>
      <c r="F2" s="265"/>
    </row>
    <row r="3" spans="1:8" ht="24" customHeight="1">
      <c r="A3" s="261" t="s">
        <v>44</v>
      </c>
      <c r="B3" s="264"/>
      <c r="C3" s="264"/>
      <c r="D3" s="264"/>
      <c r="E3" s="264"/>
      <c r="F3" s="265"/>
      <c r="H3" s="81"/>
    </row>
    <row r="4" ht="18">
      <c r="A4" s="49"/>
    </row>
    <row r="5" ht="15">
      <c r="A5" s="103" t="s">
        <v>143</v>
      </c>
    </row>
    <row r="6" spans="1:8" ht="30">
      <c r="A6" s="118" t="s">
        <v>224</v>
      </c>
      <c r="B6" s="119" t="s">
        <v>176</v>
      </c>
      <c r="C6" s="174" t="s">
        <v>76</v>
      </c>
      <c r="D6" s="174" t="s">
        <v>77</v>
      </c>
      <c r="E6" s="174" t="s">
        <v>188</v>
      </c>
      <c r="F6" s="302" t="s">
        <v>676</v>
      </c>
      <c r="G6" s="302" t="s">
        <v>677</v>
      </c>
      <c r="H6" s="302" t="s">
        <v>678</v>
      </c>
    </row>
    <row r="7" spans="1:8" ht="15" customHeight="1">
      <c r="A7" s="151" t="s">
        <v>404</v>
      </c>
      <c r="B7" s="120" t="s">
        <v>405</v>
      </c>
      <c r="C7" s="104">
        <v>26124</v>
      </c>
      <c r="D7" s="104"/>
      <c r="E7" s="104"/>
      <c r="F7" s="104">
        <f aca="true" t="shared" si="0" ref="F7:F43">SUM(C7:E7)</f>
        <v>26124</v>
      </c>
      <c r="G7" s="104">
        <v>26182</v>
      </c>
      <c r="H7" s="104">
        <v>26182</v>
      </c>
    </row>
    <row r="8" spans="1:8" ht="15" customHeight="1">
      <c r="A8" s="152" t="s">
        <v>406</v>
      </c>
      <c r="B8" s="120" t="s">
        <v>407</v>
      </c>
      <c r="C8" s="104"/>
      <c r="D8" s="104"/>
      <c r="E8" s="104"/>
      <c r="F8" s="104">
        <f t="shared" si="0"/>
        <v>0</v>
      </c>
      <c r="G8" s="104">
        <v>0</v>
      </c>
      <c r="H8" s="104">
        <v>0</v>
      </c>
    </row>
    <row r="9" spans="1:8" ht="15" customHeight="1">
      <c r="A9" s="152" t="s">
        <v>408</v>
      </c>
      <c r="B9" s="120" t="s">
        <v>409</v>
      </c>
      <c r="C9" s="104">
        <v>4060</v>
      </c>
      <c r="D9" s="104"/>
      <c r="E9" s="104"/>
      <c r="F9" s="104">
        <f t="shared" si="0"/>
        <v>4060</v>
      </c>
      <c r="G9" s="104">
        <v>4484</v>
      </c>
      <c r="H9" s="104">
        <v>4484</v>
      </c>
    </row>
    <row r="10" spans="1:8" ht="15" customHeight="1">
      <c r="A10" s="152" t="s">
        <v>410</v>
      </c>
      <c r="B10" s="120" t="s">
        <v>411</v>
      </c>
      <c r="C10" s="104">
        <v>1200</v>
      </c>
      <c r="D10" s="104"/>
      <c r="E10" s="104"/>
      <c r="F10" s="104">
        <f t="shared" si="0"/>
        <v>1200</v>
      </c>
      <c r="G10" s="104">
        <v>1200</v>
      </c>
      <c r="H10" s="104">
        <v>1200</v>
      </c>
    </row>
    <row r="11" spans="1:8" ht="15" customHeight="1">
      <c r="A11" s="152" t="s">
        <v>412</v>
      </c>
      <c r="B11" s="120" t="s">
        <v>413</v>
      </c>
      <c r="C11" s="104">
        <v>0</v>
      </c>
      <c r="D11" s="104"/>
      <c r="E11" s="104"/>
      <c r="F11" s="104">
        <f t="shared" si="0"/>
        <v>0</v>
      </c>
      <c r="G11" s="104">
        <v>24604</v>
      </c>
      <c r="H11" s="104">
        <v>24604</v>
      </c>
    </row>
    <row r="12" spans="1:8" ht="15" customHeight="1">
      <c r="A12" s="152" t="s">
        <v>414</v>
      </c>
      <c r="B12" s="120" t="s">
        <v>415</v>
      </c>
      <c r="C12" s="104"/>
      <c r="D12" s="104"/>
      <c r="E12" s="104"/>
      <c r="F12" s="104">
        <f t="shared" si="0"/>
        <v>0</v>
      </c>
      <c r="G12" s="104">
        <v>30</v>
      </c>
      <c r="H12" s="104">
        <v>29</v>
      </c>
    </row>
    <row r="13" spans="1:8" ht="15" customHeight="1">
      <c r="A13" s="107" t="s">
        <v>0</v>
      </c>
      <c r="B13" s="106" t="s">
        <v>416</v>
      </c>
      <c r="C13" s="104">
        <f>SUM(C7:C12)</f>
        <v>31384</v>
      </c>
      <c r="D13" s="104"/>
      <c r="E13" s="104"/>
      <c r="F13" s="134">
        <f t="shared" si="0"/>
        <v>31384</v>
      </c>
      <c r="G13" s="134">
        <f>SUM(G7:G12)</f>
        <v>56500</v>
      </c>
      <c r="H13" s="134">
        <f>SUM(H7:H12)</f>
        <v>56499</v>
      </c>
    </row>
    <row r="14" spans="1:8" ht="15" customHeight="1">
      <c r="A14" s="152" t="s">
        <v>417</v>
      </c>
      <c r="B14" s="120" t="s">
        <v>418</v>
      </c>
      <c r="C14" s="104"/>
      <c r="D14" s="104"/>
      <c r="E14" s="104"/>
      <c r="F14" s="104">
        <f t="shared" si="0"/>
        <v>0</v>
      </c>
      <c r="G14" s="104"/>
      <c r="H14" s="104"/>
    </row>
    <row r="15" spans="1:8" ht="15" customHeight="1">
      <c r="A15" s="152" t="s">
        <v>419</v>
      </c>
      <c r="B15" s="120" t="s">
        <v>420</v>
      </c>
      <c r="C15" s="104"/>
      <c r="D15" s="104"/>
      <c r="E15" s="104"/>
      <c r="F15" s="104">
        <f t="shared" si="0"/>
        <v>0</v>
      </c>
      <c r="G15" s="104"/>
      <c r="H15" s="104"/>
    </row>
    <row r="16" spans="1:8" ht="15" customHeight="1">
      <c r="A16" s="152" t="s">
        <v>639</v>
      </c>
      <c r="B16" s="120" t="s">
        <v>421</v>
      </c>
      <c r="C16" s="104"/>
      <c r="D16" s="104"/>
      <c r="E16" s="104"/>
      <c r="F16" s="104">
        <f t="shared" si="0"/>
        <v>0</v>
      </c>
      <c r="G16" s="104"/>
      <c r="H16" s="104"/>
    </row>
    <row r="17" spans="1:8" ht="15" customHeight="1">
      <c r="A17" s="152" t="s">
        <v>640</v>
      </c>
      <c r="B17" s="120" t="s">
        <v>422</v>
      </c>
      <c r="C17" s="104"/>
      <c r="D17" s="104"/>
      <c r="E17" s="104"/>
      <c r="F17" s="104">
        <f t="shared" si="0"/>
        <v>0</v>
      </c>
      <c r="G17" s="104"/>
      <c r="H17" s="104"/>
    </row>
    <row r="18" spans="1:8" ht="15" customHeight="1">
      <c r="A18" s="152" t="s">
        <v>641</v>
      </c>
      <c r="B18" s="120" t="s">
        <v>423</v>
      </c>
      <c r="C18" s="104"/>
      <c r="D18" s="104"/>
      <c r="E18" s="104"/>
      <c r="F18" s="104">
        <f t="shared" si="0"/>
        <v>0</v>
      </c>
      <c r="G18" s="104">
        <v>3122</v>
      </c>
      <c r="H18" s="104">
        <v>6431</v>
      </c>
    </row>
    <row r="19" spans="1:8" ht="15" customHeight="1">
      <c r="A19" s="157" t="s">
        <v>1</v>
      </c>
      <c r="B19" s="160" t="s">
        <v>424</v>
      </c>
      <c r="C19" s="104">
        <f>SUM(C13:C18)</f>
        <v>31384</v>
      </c>
      <c r="D19" s="104">
        <f>SUM(D13:D18)</f>
        <v>0</v>
      </c>
      <c r="E19" s="104">
        <f>SUM(E13:E18)</f>
        <v>0</v>
      </c>
      <c r="F19" s="134">
        <f t="shared" si="0"/>
        <v>31384</v>
      </c>
      <c r="G19" s="134">
        <f>SUM(G13+G18)</f>
        <v>59622</v>
      </c>
      <c r="H19" s="134">
        <f>SUM(H13+H18)</f>
        <v>62930</v>
      </c>
    </row>
    <row r="20" spans="1:8" ht="15" customHeight="1">
      <c r="A20" s="152" t="s">
        <v>645</v>
      </c>
      <c r="B20" s="120" t="s">
        <v>433</v>
      </c>
      <c r="C20" s="104"/>
      <c r="D20" s="104"/>
      <c r="E20" s="104"/>
      <c r="F20" s="104">
        <f t="shared" si="0"/>
        <v>0</v>
      </c>
      <c r="G20" s="104"/>
      <c r="H20" s="104"/>
    </row>
    <row r="21" spans="1:8" ht="15" customHeight="1">
      <c r="A21" s="152" t="s">
        <v>646</v>
      </c>
      <c r="B21" s="120" t="s">
        <v>434</v>
      </c>
      <c r="C21" s="104"/>
      <c r="D21" s="104"/>
      <c r="E21" s="104"/>
      <c r="F21" s="104">
        <f t="shared" si="0"/>
        <v>0</v>
      </c>
      <c r="G21" s="104"/>
      <c r="H21" s="104"/>
    </row>
    <row r="22" spans="1:8" ht="15" customHeight="1">
      <c r="A22" s="107" t="s">
        <v>3</v>
      </c>
      <c r="B22" s="106" t="s">
        <v>435</v>
      </c>
      <c r="C22" s="104">
        <f>SUM(C20:C21)</f>
        <v>0</v>
      </c>
      <c r="D22" s="104">
        <f>SUM(D20:D21)</f>
        <v>0</v>
      </c>
      <c r="E22" s="104">
        <f>SUM(E20:E21)</f>
        <v>0</v>
      </c>
      <c r="F22" s="104">
        <f t="shared" si="0"/>
        <v>0</v>
      </c>
      <c r="G22" s="104"/>
      <c r="H22" s="104"/>
    </row>
    <row r="23" spans="1:8" ht="15" customHeight="1">
      <c r="A23" s="152" t="s">
        <v>647</v>
      </c>
      <c r="B23" s="120" t="s">
        <v>436</v>
      </c>
      <c r="C23" s="104"/>
      <c r="D23" s="104"/>
      <c r="E23" s="104"/>
      <c r="F23" s="104">
        <f t="shared" si="0"/>
        <v>0</v>
      </c>
      <c r="G23" s="104"/>
      <c r="H23" s="104"/>
    </row>
    <row r="24" spans="1:8" ht="15" customHeight="1">
      <c r="A24" s="152" t="s">
        <v>648</v>
      </c>
      <c r="B24" s="120" t="s">
        <v>437</v>
      </c>
      <c r="C24" s="104"/>
      <c r="D24" s="104"/>
      <c r="E24" s="104"/>
      <c r="F24" s="104">
        <f t="shared" si="0"/>
        <v>0</v>
      </c>
      <c r="G24" s="104"/>
      <c r="H24" s="104"/>
    </row>
    <row r="25" spans="1:8" ht="15" customHeight="1">
      <c r="A25" s="152" t="s">
        <v>649</v>
      </c>
      <c r="B25" s="120" t="s">
        <v>438</v>
      </c>
      <c r="C25" s="104">
        <v>35300</v>
      </c>
      <c r="D25" s="104"/>
      <c r="E25" s="104"/>
      <c r="F25" s="104">
        <f t="shared" si="0"/>
        <v>35300</v>
      </c>
      <c r="G25" s="104">
        <v>37453</v>
      </c>
      <c r="H25" s="104">
        <v>37450</v>
      </c>
    </row>
    <row r="26" spans="1:8" ht="15" customHeight="1">
      <c r="A26" s="152" t="s">
        <v>650</v>
      </c>
      <c r="B26" s="120" t="s">
        <v>440</v>
      </c>
      <c r="C26" s="104">
        <v>8000</v>
      </c>
      <c r="D26" s="104"/>
      <c r="E26" s="104"/>
      <c r="F26" s="104">
        <f t="shared" si="0"/>
        <v>8000</v>
      </c>
      <c r="G26" s="104">
        <v>9320</v>
      </c>
      <c r="H26" s="104">
        <v>9320</v>
      </c>
    </row>
    <row r="27" spans="1:8" ht="15" customHeight="1">
      <c r="A27" s="152" t="s">
        <v>651</v>
      </c>
      <c r="B27" s="120" t="s">
        <v>443</v>
      </c>
      <c r="C27" s="104"/>
      <c r="D27" s="104"/>
      <c r="E27" s="104"/>
      <c r="F27" s="104">
        <f t="shared" si="0"/>
        <v>0</v>
      </c>
      <c r="G27" s="104"/>
      <c r="H27" s="104"/>
    </row>
    <row r="28" spans="1:8" ht="15" customHeight="1">
      <c r="A28" s="152" t="s">
        <v>444</v>
      </c>
      <c r="B28" s="120" t="s">
        <v>445</v>
      </c>
      <c r="C28" s="104"/>
      <c r="D28" s="104"/>
      <c r="E28" s="104"/>
      <c r="F28" s="104">
        <f t="shared" si="0"/>
        <v>0</v>
      </c>
      <c r="G28" s="104"/>
      <c r="H28" s="104"/>
    </row>
    <row r="29" spans="1:8" ht="15" customHeight="1">
      <c r="A29" s="152" t="s">
        <v>652</v>
      </c>
      <c r="B29" s="120" t="s">
        <v>446</v>
      </c>
      <c r="C29" s="104">
        <v>2400</v>
      </c>
      <c r="D29" s="104"/>
      <c r="E29" s="104"/>
      <c r="F29" s="104">
        <f t="shared" si="0"/>
        <v>2400</v>
      </c>
      <c r="G29" s="104">
        <v>2535</v>
      </c>
      <c r="H29" s="104">
        <v>2535</v>
      </c>
    </row>
    <row r="30" spans="1:8" ht="15" customHeight="1">
      <c r="A30" s="152" t="s">
        <v>653</v>
      </c>
      <c r="B30" s="120" t="s">
        <v>451</v>
      </c>
      <c r="C30" s="104">
        <v>2570</v>
      </c>
      <c r="D30" s="104"/>
      <c r="E30" s="104"/>
      <c r="F30" s="104">
        <f t="shared" si="0"/>
        <v>2570</v>
      </c>
      <c r="G30" s="104">
        <v>2486</v>
      </c>
      <c r="H30" s="104">
        <v>2346</v>
      </c>
    </row>
    <row r="31" spans="1:8" ht="15" customHeight="1">
      <c r="A31" s="107" t="s">
        <v>4</v>
      </c>
      <c r="B31" s="106" t="s">
        <v>454</v>
      </c>
      <c r="C31" s="104">
        <f>SUM(C26:C30)</f>
        <v>12970</v>
      </c>
      <c r="D31" s="104">
        <f>SUM(D26:D30)</f>
        <v>0</v>
      </c>
      <c r="E31" s="104">
        <f>SUM(E26:E30)</f>
        <v>0</v>
      </c>
      <c r="F31" s="134">
        <f t="shared" si="0"/>
        <v>12970</v>
      </c>
      <c r="G31" s="134">
        <f>SUM(G26:G30)</f>
        <v>14341</v>
      </c>
      <c r="H31" s="134">
        <f>SUM(H26:H30)</f>
        <v>14201</v>
      </c>
    </row>
    <row r="32" spans="1:8" ht="15" customHeight="1">
      <c r="A32" s="152" t="s">
        <v>654</v>
      </c>
      <c r="B32" s="120" t="s">
        <v>455</v>
      </c>
      <c r="C32" s="104"/>
      <c r="D32" s="104"/>
      <c r="E32" s="104"/>
      <c r="F32" s="104">
        <f t="shared" si="0"/>
        <v>0</v>
      </c>
      <c r="G32" s="104"/>
      <c r="H32" s="104">
        <v>140</v>
      </c>
    </row>
    <row r="33" spans="1:8" ht="15" customHeight="1">
      <c r="A33" s="157" t="s">
        <v>5</v>
      </c>
      <c r="B33" s="160" t="s">
        <v>456</v>
      </c>
      <c r="C33" s="104">
        <f>C32+C31+C25+C24+C23+C22</f>
        <v>48270</v>
      </c>
      <c r="D33" s="104">
        <f>D32+D31+D25+D24+D23+D22</f>
        <v>0</v>
      </c>
      <c r="E33" s="104">
        <f>E32+E31+E25+E24+E23+E22</f>
        <v>0</v>
      </c>
      <c r="F33" s="134">
        <f t="shared" si="0"/>
        <v>48270</v>
      </c>
      <c r="G33" s="134">
        <f>SUM(G25+G31)</f>
        <v>51794</v>
      </c>
      <c r="H33" s="134">
        <f>SUM(H25+H31+H32)</f>
        <v>51791</v>
      </c>
    </row>
    <row r="34" spans="1:8" ht="15" customHeight="1">
      <c r="A34" s="11" t="s">
        <v>457</v>
      </c>
      <c r="B34" s="120" t="s">
        <v>458</v>
      </c>
      <c r="C34" s="104"/>
      <c r="D34" s="104"/>
      <c r="E34" s="104"/>
      <c r="F34" s="104">
        <f t="shared" si="0"/>
        <v>0</v>
      </c>
      <c r="G34" s="104"/>
      <c r="H34" s="104"/>
    </row>
    <row r="35" spans="1:8" ht="15" customHeight="1">
      <c r="A35" s="11" t="s">
        <v>655</v>
      </c>
      <c r="B35" s="120" t="s">
        <v>459</v>
      </c>
      <c r="C35" s="104"/>
      <c r="D35" s="104">
        <v>21000</v>
      </c>
      <c r="E35" s="104"/>
      <c r="F35" s="104">
        <f t="shared" si="0"/>
        <v>21000</v>
      </c>
      <c r="G35" s="104">
        <v>24900</v>
      </c>
      <c r="H35" s="104">
        <v>24871</v>
      </c>
    </row>
    <row r="36" spans="1:8" ht="15" customHeight="1">
      <c r="A36" s="11" t="s">
        <v>656</v>
      </c>
      <c r="B36" s="120" t="s">
        <v>460</v>
      </c>
      <c r="C36" s="104">
        <v>1000</v>
      </c>
      <c r="D36" s="104">
        <v>860</v>
      </c>
      <c r="E36" s="104"/>
      <c r="F36" s="104">
        <f t="shared" si="0"/>
        <v>1860</v>
      </c>
      <c r="G36" s="104">
        <v>3579</v>
      </c>
      <c r="H36" s="104">
        <v>1579</v>
      </c>
    </row>
    <row r="37" spans="1:8" ht="15" customHeight="1">
      <c r="A37" s="11" t="s">
        <v>657</v>
      </c>
      <c r="B37" s="120" t="s">
        <v>461</v>
      </c>
      <c r="C37" s="104">
        <v>1200</v>
      </c>
      <c r="D37" s="104">
        <v>12860</v>
      </c>
      <c r="E37" s="104"/>
      <c r="F37" s="104">
        <f t="shared" si="0"/>
        <v>14060</v>
      </c>
      <c r="G37" s="104">
        <v>12955</v>
      </c>
      <c r="H37" s="104">
        <v>13965</v>
      </c>
    </row>
    <row r="38" spans="1:8" ht="15" customHeight="1">
      <c r="A38" s="11" t="s">
        <v>462</v>
      </c>
      <c r="B38" s="120" t="s">
        <v>463</v>
      </c>
      <c r="C38" s="104"/>
      <c r="D38" s="104"/>
      <c r="E38" s="104"/>
      <c r="F38" s="104">
        <f t="shared" si="0"/>
        <v>0</v>
      </c>
      <c r="G38" s="104"/>
      <c r="H38" s="104"/>
    </row>
    <row r="39" spans="1:8" ht="15" customHeight="1">
      <c r="A39" s="11" t="s">
        <v>464</v>
      </c>
      <c r="B39" s="120" t="s">
        <v>465</v>
      </c>
      <c r="C39" s="104">
        <v>270</v>
      </c>
      <c r="D39" s="104">
        <v>5699</v>
      </c>
      <c r="E39" s="104"/>
      <c r="F39" s="104">
        <f t="shared" si="0"/>
        <v>5969</v>
      </c>
      <c r="G39" s="104">
        <v>7614</v>
      </c>
      <c r="H39" s="104">
        <v>7791</v>
      </c>
    </row>
    <row r="40" spans="1:8" ht="15" customHeight="1">
      <c r="A40" s="11" t="s">
        <v>466</v>
      </c>
      <c r="B40" s="120" t="s">
        <v>467</v>
      </c>
      <c r="C40" s="104"/>
      <c r="D40" s="104"/>
      <c r="E40" s="104"/>
      <c r="F40" s="104">
        <f t="shared" si="0"/>
        <v>0</v>
      </c>
      <c r="G40" s="104"/>
      <c r="H40" s="104"/>
    </row>
    <row r="41" spans="1:8" ht="15" customHeight="1">
      <c r="A41" s="11" t="s">
        <v>658</v>
      </c>
      <c r="B41" s="120" t="s">
        <v>468</v>
      </c>
      <c r="C41" s="104">
        <v>4500</v>
      </c>
      <c r="D41" s="104"/>
      <c r="E41" s="104"/>
      <c r="F41" s="104">
        <f t="shared" si="0"/>
        <v>4500</v>
      </c>
      <c r="G41" s="104">
        <v>2701</v>
      </c>
      <c r="H41" s="104">
        <v>2557</v>
      </c>
    </row>
    <row r="42" spans="1:8" ht="15" customHeight="1">
      <c r="A42" s="11" t="s">
        <v>659</v>
      </c>
      <c r="B42" s="120" t="s">
        <v>469</v>
      </c>
      <c r="C42" s="104"/>
      <c r="D42" s="104"/>
      <c r="E42" s="104"/>
      <c r="F42" s="104">
        <f t="shared" si="0"/>
        <v>0</v>
      </c>
      <c r="G42" s="104"/>
      <c r="H42" s="104"/>
    </row>
    <row r="43" spans="1:8" ht="15" customHeight="1">
      <c r="A43" s="11" t="s">
        <v>660</v>
      </c>
      <c r="B43" s="120" t="s">
        <v>470</v>
      </c>
      <c r="C43" s="104">
        <v>500</v>
      </c>
      <c r="D43" s="104">
        <v>260</v>
      </c>
      <c r="E43" s="104"/>
      <c r="F43" s="104">
        <f t="shared" si="0"/>
        <v>760</v>
      </c>
      <c r="G43" s="104">
        <v>760</v>
      </c>
      <c r="H43" s="104">
        <v>45</v>
      </c>
    </row>
    <row r="44" spans="1:8" ht="15" customHeight="1">
      <c r="A44" s="50" t="s">
        <v>6</v>
      </c>
      <c r="B44" s="51" t="s">
        <v>471</v>
      </c>
      <c r="C44" s="104">
        <f>SUM(C34:C43)</f>
        <v>7470</v>
      </c>
      <c r="D44" s="104">
        <f>SUM(D34:D43)</f>
        <v>40679</v>
      </c>
      <c r="E44" s="104">
        <f>SUM(E34:E43)</f>
        <v>0</v>
      </c>
      <c r="F44" s="134">
        <f>SUM(C44:E44)</f>
        <v>48149</v>
      </c>
      <c r="G44" s="134">
        <f>SUM(G34:G43)</f>
        <v>52509</v>
      </c>
      <c r="H44" s="134">
        <f>SUM(H34:H43)</f>
        <v>50808</v>
      </c>
    </row>
    <row r="45" spans="1:8" ht="15" customHeight="1">
      <c r="A45" s="11" t="s">
        <v>480</v>
      </c>
      <c r="B45" s="120" t="s">
        <v>481</v>
      </c>
      <c r="C45" s="104"/>
      <c r="D45" s="104"/>
      <c r="E45" s="104"/>
      <c r="F45" s="104">
        <f aca="true" t="shared" si="1" ref="F45:F97">SUM(C45:E45)</f>
        <v>0</v>
      </c>
      <c r="G45" s="104"/>
      <c r="H45" s="104"/>
    </row>
    <row r="46" spans="1:8" ht="15" customHeight="1">
      <c r="A46" s="152" t="s">
        <v>664</v>
      </c>
      <c r="B46" s="120" t="s">
        <v>482</v>
      </c>
      <c r="C46" s="104"/>
      <c r="D46" s="104"/>
      <c r="E46" s="104"/>
      <c r="F46" s="104">
        <f t="shared" si="1"/>
        <v>0</v>
      </c>
      <c r="G46" s="104"/>
      <c r="H46" s="104"/>
    </row>
    <row r="47" spans="1:8" ht="15" customHeight="1">
      <c r="A47" s="11" t="s">
        <v>665</v>
      </c>
      <c r="B47" s="120" t="s">
        <v>483</v>
      </c>
      <c r="C47" s="104">
        <v>5500</v>
      </c>
      <c r="D47" s="104"/>
      <c r="E47" s="104"/>
      <c r="F47" s="104">
        <f t="shared" si="1"/>
        <v>5500</v>
      </c>
      <c r="G47" s="104">
        <v>5500</v>
      </c>
      <c r="H47" s="104">
        <v>0</v>
      </c>
    </row>
    <row r="48" spans="1:8" ht="15" customHeight="1">
      <c r="A48" s="157" t="s">
        <v>8</v>
      </c>
      <c r="B48" s="160" t="s">
        <v>484</v>
      </c>
      <c r="C48" s="104">
        <f>SUM(C45:C47)</f>
        <v>5500</v>
      </c>
      <c r="D48" s="104">
        <f>SUM(D45:D47)</f>
        <v>0</v>
      </c>
      <c r="E48" s="104">
        <f>SUM(E45:E47)</f>
        <v>0</v>
      </c>
      <c r="F48" s="134">
        <f t="shared" si="1"/>
        <v>5500</v>
      </c>
      <c r="G48" s="134">
        <f>SUM(G45:G47)</f>
        <v>5500</v>
      </c>
      <c r="H48" s="134">
        <f>SUM(H45:H47)</f>
        <v>0</v>
      </c>
    </row>
    <row r="49" spans="1:8" ht="15" customHeight="1">
      <c r="A49" s="61" t="s">
        <v>189</v>
      </c>
      <c r="B49" s="65"/>
      <c r="C49" s="189">
        <f>C48+C44+C33+C19</f>
        <v>92624</v>
      </c>
      <c r="D49" s="189">
        <f>D48+D44+D33+D19</f>
        <v>40679</v>
      </c>
      <c r="E49" s="189">
        <f>E48+E44+E33+E19</f>
        <v>0</v>
      </c>
      <c r="F49" s="189">
        <f t="shared" si="1"/>
        <v>133303</v>
      </c>
      <c r="G49" s="134">
        <f>SUM(G19+G33+G44+G48)</f>
        <v>169425</v>
      </c>
      <c r="H49" s="134">
        <f>SUM(H19+H33+H44+H48)</f>
        <v>165529</v>
      </c>
    </row>
    <row r="50" spans="1:8" ht="15" customHeight="1">
      <c r="A50" s="152" t="s">
        <v>425</v>
      </c>
      <c r="B50" s="120" t="s">
        <v>426</v>
      </c>
      <c r="C50" s="104"/>
      <c r="D50" s="104"/>
      <c r="E50" s="104"/>
      <c r="F50" s="104">
        <f t="shared" si="1"/>
        <v>0</v>
      </c>
      <c r="G50" s="104"/>
      <c r="H50" s="104"/>
    </row>
    <row r="51" spans="1:8" ht="15" customHeight="1">
      <c r="A51" s="152" t="s">
        <v>427</v>
      </c>
      <c r="B51" s="120" t="s">
        <v>428</v>
      </c>
      <c r="C51" s="104"/>
      <c r="D51" s="104"/>
      <c r="E51" s="104"/>
      <c r="F51" s="104">
        <f t="shared" si="1"/>
        <v>0</v>
      </c>
      <c r="G51" s="104"/>
      <c r="H51" s="104"/>
    </row>
    <row r="52" spans="1:8" ht="15" customHeight="1">
      <c r="A52" s="152" t="s">
        <v>642</v>
      </c>
      <c r="B52" s="120" t="s">
        <v>429</v>
      </c>
      <c r="C52" s="104"/>
      <c r="D52" s="104"/>
      <c r="E52" s="104"/>
      <c r="F52" s="104">
        <f t="shared" si="1"/>
        <v>0</v>
      </c>
      <c r="G52" s="104"/>
      <c r="H52" s="104"/>
    </row>
    <row r="53" spans="1:8" ht="15" customHeight="1">
      <c r="A53" s="152" t="s">
        <v>643</v>
      </c>
      <c r="B53" s="120" t="s">
        <v>430</v>
      </c>
      <c r="C53" s="104"/>
      <c r="D53" s="104"/>
      <c r="E53" s="104"/>
      <c r="F53" s="104">
        <f t="shared" si="1"/>
        <v>0</v>
      </c>
      <c r="G53" s="104"/>
      <c r="H53" s="104"/>
    </row>
    <row r="54" spans="1:8" ht="15" customHeight="1">
      <c r="A54" s="152" t="s">
        <v>644</v>
      </c>
      <c r="B54" s="120" t="s">
        <v>431</v>
      </c>
      <c r="C54" s="104"/>
      <c r="D54" s="104">
        <v>22425</v>
      </c>
      <c r="E54" s="104"/>
      <c r="F54" s="104">
        <f t="shared" si="1"/>
        <v>22425</v>
      </c>
      <c r="G54" s="104">
        <v>12990</v>
      </c>
      <c r="H54" s="104">
        <v>12990</v>
      </c>
    </row>
    <row r="55" spans="1:8" ht="15" customHeight="1">
      <c r="A55" s="157" t="s">
        <v>2</v>
      </c>
      <c r="B55" s="160" t="s">
        <v>432</v>
      </c>
      <c r="C55" s="42">
        <f>SUM(C50:C54)</f>
        <v>0</v>
      </c>
      <c r="D55" s="42">
        <f>SUM(D50:D54)</f>
        <v>22425</v>
      </c>
      <c r="E55" s="42">
        <f>SUM(E50:E54)</f>
        <v>0</v>
      </c>
      <c r="F55" s="134">
        <f t="shared" si="1"/>
        <v>22425</v>
      </c>
      <c r="G55" s="134">
        <f>SUM(G50:G54)</f>
        <v>12990</v>
      </c>
      <c r="H55" s="134">
        <f>SUM(H50:H54)</f>
        <v>12990</v>
      </c>
    </row>
    <row r="56" spans="1:8" ht="15" customHeight="1">
      <c r="A56" s="11" t="s">
        <v>661</v>
      </c>
      <c r="B56" s="120" t="s">
        <v>472</v>
      </c>
      <c r="C56" s="104"/>
      <c r="D56" s="104"/>
      <c r="E56" s="104"/>
      <c r="F56" s="104">
        <f t="shared" si="1"/>
        <v>0</v>
      </c>
      <c r="G56" s="104"/>
      <c r="H56" s="104"/>
    </row>
    <row r="57" spans="1:8" ht="15" customHeight="1">
      <c r="A57" s="11" t="s">
        <v>662</v>
      </c>
      <c r="B57" s="120" t="s">
        <v>473</v>
      </c>
      <c r="C57" s="104">
        <v>9025</v>
      </c>
      <c r="D57" s="104"/>
      <c r="E57" s="104"/>
      <c r="F57" s="104">
        <f t="shared" si="1"/>
        <v>9025</v>
      </c>
      <c r="G57" s="104">
        <v>4255</v>
      </c>
      <c r="H57" s="104">
        <v>4375</v>
      </c>
    </row>
    <row r="58" spans="1:8" ht="15" customHeight="1">
      <c r="A58" s="11" t="s">
        <v>474</v>
      </c>
      <c r="B58" s="120" t="s">
        <v>475</v>
      </c>
      <c r="C58" s="104"/>
      <c r="D58" s="104"/>
      <c r="E58" s="104"/>
      <c r="F58" s="104">
        <f t="shared" si="1"/>
        <v>0</v>
      </c>
      <c r="G58" s="104"/>
      <c r="H58" s="104"/>
    </row>
    <row r="59" spans="1:8" ht="15" customHeight="1">
      <c r="A59" s="11" t="s">
        <v>663</v>
      </c>
      <c r="B59" s="120" t="s">
        <v>476</v>
      </c>
      <c r="C59" s="104"/>
      <c r="D59" s="104"/>
      <c r="E59" s="104"/>
      <c r="F59" s="104">
        <f t="shared" si="1"/>
        <v>0</v>
      </c>
      <c r="G59" s="104"/>
      <c r="H59" s="104"/>
    </row>
    <row r="60" spans="1:8" ht="15" customHeight="1">
      <c r="A60" s="11" t="s">
        <v>477</v>
      </c>
      <c r="B60" s="120" t="s">
        <v>478</v>
      </c>
      <c r="C60" s="104"/>
      <c r="D60" s="104"/>
      <c r="E60" s="104"/>
      <c r="F60" s="104">
        <f t="shared" si="1"/>
        <v>0</v>
      </c>
      <c r="G60" s="104"/>
      <c r="H60" s="104"/>
    </row>
    <row r="61" spans="1:8" ht="15" customHeight="1">
      <c r="A61" s="157" t="s">
        <v>7</v>
      </c>
      <c r="B61" s="160" t="s">
        <v>479</v>
      </c>
      <c r="C61" s="104">
        <f>SUM(C56:C60)</f>
        <v>9025</v>
      </c>
      <c r="D61" s="104">
        <f>SUM(D56:D60)</f>
        <v>0</v>
      </c>
      <c r="E61" s="104">
        <f>SUM(E56:E60)</f>
        <v>0</v>
      </c>
      <c r="F61" s="134">
        <f t="shared" si="1"/>
        <v>9025</v>
      </c>
      <c r="G61" s="134">
        <f>SUM(G56:G60)</f>
        <v>4255</v>
      </c>
      <c r="H61" s="134">
        <f>SUM(H56:H60)</f>
        <v>4375</v>
      </c>
    </row>
    <row r="62" spans="1:8" ht="15" customHeight="1">
      <c r="A62" s="11" t="s">
        <v>485</v>
      </c>
      <c r="B62" s="120" t="s">
        <v>486</v>
      </c>
      <c r="C62" s="104"/>
      <c r="D62" s="104"/>
      <c r="E62" s="104"/>
      <c r="F62" s="104">
        <f t="shared" si="1"/>
        <v>0</v>
      </c>
      <c r="G62" s="104"/>
      <c r="H62" s="104"/>
    </row>
    <row r="63" spans="1:8" ht="15" customHeight="1">
      <c r="A63" s="152" t="s">
        <v>666</v>
      </c>
      <c r="B63" s="5" t="s">
        <v>680</v>
      </c>
      <c r="C63" s="104">
        <v>300</v>
      </c>
      <c r="D63" s="104"/>
      <c r="E63" s="104"/>
      <c r="F63" s="104">
        <f t="shared" si="1"/>
        <v>300</v>
      </c>
      <c r="G63" s="104">
        <v>300</v>
      </c>
      <c r="H63" s="104">
        <v>304</v>
      </c>
    </row>
    <row r="64" spans="1:8" ht="15" customHeight="1">
      <c r="A64" s="11" t="s">
        <v>667</v>
      </c>
      <c r="B64" s="5" t="s">
        <v>681</v>
      </c>
      <c r="C64" s="104">
        <v>500</v>
      </c>
      <c r="D64" s="104">
        <v>150</v>
      </c>
      <c r="E64" s="104"/>
      <c r="F64" s="104">
        <f t="shared" si="1"/>
        <v>650</v>
      </c>
      <c r="G64" s="104">
        <v>650</v>
      </c>
      <c r="H64" s="104">
        <v>623</v>
      </c>
    </row>
    <row r="65" spans="1:8" ht="15" customHeight="1">
      <c r="A65" s="157" t="s">
        <v>10</v>
      </c>
      <c r="B65" s="160" t="s">
        <v>489</v>
      </c>
      <c r="C65" s="42">
        <f>SUM(C62:C64)</f>
        <v>800</v>
      </c>
      <c r="D65" s="42">
        <f>SUM(D62:D64)</f>
        <v>150</v>
      </c>
      <c r="E65" s="42">
        <f>SUM(E62:E64)</f>
        <v>0</v>
      </c>
      <c r="F65" s="42">
        <f t="shared" si="1"/>
        <v>950</v>
      </c>
      <c r="G65" s="134">
        <f>SUM(G62:G64)</f>
        <v>950</v>
      </c>
      <c r="H65" s="134">
        <f>SUM(H62:H64)</f>
        <v>927</v>
      </c>
    </row>
    <row r="66" spans="1:8" ht="15" customHeight="1">
      <c r="A66" s="61" t="s">
        <v>190</v>
      </c>
      <c r="B66" s="65"/>
      <c r="C66" s="189">
        <f>C65+C61+C55</f>
        <v>9825</v>
      </c>
      <c r="D66" s="189">
        <f>D65+D61+D55</f>
        <v>22575</v>
      </c>
      <c r="E66" s="189">
        <f>E65+E61+E55</f>
        <v>0</v>
      </c>
      <c r="F66" s="189">
        <f t="shared" si="1"/>
        <v>32400</v>
      </c>
      <c r="G66" s="134">
        <f>SUM(G65,G61,G55)</f>
        <v>18195</v>
      </c>
      <c r="H66" s="134">
        <f>SUM(G66)</f>
        <v>18195</v>
      </c>
    </row>
    <row r="67" spans="1:8" ht="15.75">
      <c r="A67" s="18" t="s">
        <v>9</v>
      </c>
      <c r="B67" s="191" t="s">
        <v>490</v>
      </c>
      <c r="C67" s="110">
        <f>C65+C61+C55+C48+C44+C33+C19</f>
        <v>102449</v>
      </c>
      <c r="D67" s="110">
        <f>D65+D61+D55+D48+D44+D33+D19</f>
        <v>63254</v>
      </c>
      <c r="E67" s="110">
        <f>E65+E61+E55+E48+E44+E33+E19</f>
        <v>0</v>
      </c>
      <c r="F67" s="110">
        <f t="shared" si="1"/>
        <v>165703</v>
      </c>
      <c r="G67" s="134">
        <f>SUM(G19+G33+G44+G48+G55+G61+G65)</f>
        <v>187620</v>
      </c>
      <c r="H67" s="134">
        <f>SUM(H19+H33+H44+H48+H55+H61+H65)</f>
        <v>183821</v>
      </c>
    </row>
    <row r="68" spans="1:8" ht="15.75">
      <c r="A68" s="93" t="s">
        <v>191</v>
      </c>
      <c r="B68" s="192"/>
      <c r="C68" s="104"/>
      <c r="D68" s="104"/>
      <c r="E68" s="104"/>
      <c r="F68" s="104">
        <f t="shared" si="1"/>
        <v>0</v>
      </c>
      <c r="G68" s="104"/>
      <c r="H68" s="104"/>
    </row>
    <row r="69" spans="1:8" ht="15.75">
      <c r="A69" s="93" t="s">
        <v>192</v>
      </c>
      <c r="B69" s="192"/>
      <c r="C69" s="104"/>
      <c r="D69" s="104"/>
      <c r="E69" s="104"/>
      <c r="F69" s="104">
        <f t="shared" si="1"/>
        <v>0</v>
      </c>
      <c r="G69" s="104"/>
      <c r="H69" s="104"/>
    </row>
    <row r="70" spans="1:8" ht="15">
      <c r="A70" s="36" t="s">
        <v>668</v>
      </c>
      <c r="B70" s="152" t="s">
        <v>491</v>
      </c>
      <c r="C70" s="104"/>
      <c r="D70" s="104"/>
      <c r="E70" s="104"/>
      <c r="F70" s="104">
        <f t="shared" si="1"/>
        <v>0</v>
      </c>
      <c r="G70" s="104"/>
      <c r="H70" s="104"/>
    </row>
    <row r="71" spans="1:8" ht="15">
      <c r="A71" s="11" t="s">
        <v>492</v>
      </c>
      <c r="B71" s="152" t="s">
        <v>493</v>
      </c>
      <c r="C71" s="104"/>
      <c r="D71" s="104"/>
      <c r="E71" s="104"/>
      <c r="F71" s="104">
        <f t="shared" si="1"/>
        <v>0</v>
      </c>
      <c r="G71" s="104"/>
      <c r="H71" s="104"/>
    </row>
    <row r="72" spans="1:8" ht="15">
      <c r="A72" s="36" t="s">
        <v>669</v>
      </c>
      <c r="B72" s="152" t="s">
        <v>494</v>
      </c>
      <c r="C72" s="104"/>
      <c r="D72" s="104"/>
      <c r="E72" s="104"/>
      <c r="F72" s="104">
        <f t="shared" si="1"/>
        <v>0</v>
      </c>
      <c r="G72" s="104"/>
      <c r="H72" s="104"/>
    </row>
    <row r="73" spans="1:8" ht="15">
      <c r="A73" s="13" t="s">
        <v>11</v>
      </c>
      <c r="B73" s="107" t="s">
        <v>495</v>
      </c>
      <c r="C73" s="104"/>
      <c r="D73" s="104"/>
      <c r="E73" s="104"/>
      <c r="F73" s="134">
        <f t="shared" si="1"/>
        <v>0</v>
      </c>
      <c r="G73" s="134">
        <v>0</v>
      </c>
      <c r="H73" s="134">
        <v>0</v>
      </c>
    </row>
    <row r="74" spans="1:8" ht="15">
      <c r="A74" s="11" t="s">
        <v>670</v>
      </c>
      <c r="B74" s="152" t="s">
        <v>496</v>
      </c>
      <c r="C74" s="104"/>
      <c r="D74" s="104"/>
      <c r="E74" s="104"/>
      <c r="F74" s="104">
        <f t="shared" si="1"/>
        <v>0</v>
      </c>
      <c r="G74" s="104"/>
      <c r="H74" s="104"/>
    </row>
    <row r="75" spans="1:8" ht="15">
      <c r="A75" s="36" t="s">
        <v>497</v>
      </c>
      <c r="B75" s="152" t="s">
        <v>498</v>
      </c>
      <c r="C75" s="104"/>
      <c r="D75" s="104"/>
      <c r="E75" s="104"/>
      <c r="F75" s="104">
        <f t="shared" si="1"/>
        <v>0</v>
      </c>
      <c r="G75" s="104"/>
      <c r="H75" s="104"/>
    </row>
    <row r="76" spans="1:8" ht="15">
      <c r="A76" s="11" t="s">
        <v>671</v>
      </c>
      <c r="B76" s="152" t="s">
        <v>499</v>
      </c>
      <c r="C76" s="104"/>
      <c r="D76" s="104"/>
      <c r="E76" s="104"/>
      <c r="F76" s="104">
        <f t="shared" si="1"/>
        <v>0</v>
      </c>
      <c r="G76" s="104"/>
      <c r="H76" s="104"/>
    </row>
    <row r="77" spans="1:8" ht="15">
      <c r="A77" s="36" t="s">
        <v>500</v>
      </c>
      <c r="B77" s="152" t="s">
        <v>501</v>
      </c>
      <c r="C77" s="104"/>
      <c r="D77" s="104"/>
      <c r="E77" s="104"/>
      <c r="F77" s="104">
        <f t="shared" si="1"/>
        <v>0</v>
      </c>
      <c r="G77" s="104"/>
      <c r="H77" s="104"/>
    </row>
    <row r="78" spans="1:8" ht="15">
      <c r="A78" s="12" t="s">
        <v>12</v>
      </c>
      <c r="B78" s="107" t="s">
        <v>502</v>
      </c>
      <c r="C78" s="104"/>
      <c r="D78" s="104"/>
      <c r="E78" s="104"/>
      <c r="F78" s="134">
        <f t="shared" si="1"/>
        <v>0</v>
      </c>
      <c r="G78" s="134">
        <v>0</v>
      </c>
      <c r="H78" s="134">
        <v>0</v>
      </c>
    </row>
    <row r="79" spans="1:8" ht="15">
      <c r="A79" s="152" t="s">
        <v>124</v>
      </c>
      <c r="B79" s="152" t="s">
        <v>503</v>
      </c>
      <c r="C79" s="104">
        <v>170902</v>
      </c>
      <c r="D79" s="104"/>
      <c r="E79" s="104"/>
      <c r="F79" s="104">
        <f t="shared" si="1"/>
        <v>170902</v>
      </c>
      <c r="G79" s="104">
        <v>171003</v>
      </c>
      <c r="H79" s="104">
        <v>171003</v>
      </c>
    </row>
    <row r="80" spans="1:8" ht="15">
      <c r="A80" s="152" t="s">
        <v>125</v>
      </c>
      <c r="B80" s="152" t="s">
        <v>503</v>
      </c>
      <c r="C80" s="104"/>
      <c r="D80" s="104"/>
      <c r="E80" s="104"/>
      <c r="F80" s="104">
        <f t="shared" si="1"/>
        <v>0</v>
      </c>
      <c r="G80" s="104"/>
      <c r="H80" s="104"/>
    </row>
    <row r="81" spans="1:8" ht="15">
      <c r="A81" s="152" t="s">
        <v>122</v>
      </c>
      <c r="B81" s="152" t="s">
        <v>504</v>
      </c>
      <c r="C81" s="104"/>
      <c r="D81" s="104"/>
      <c r="E81" s="104"/>
      <c r="F81" s="104">
        <f t="shared" si="1"/>
        <v>0</v>
      </c>
      <c r="G81" s="104"/>
      <c r="H81" s="104"/>
    </row>
    <row r="82" spans="1:8" ht="15">
      <c r="A82" s="152" t="s">
        <v>123</v>
      </c>
      <c r="B82" s="152" t="s">
        <v>504</v>
      </c>
      <c r="C82" s="104"/>
      <c r="D82" s="104"/>
      <c r="E82" s="104"/>
      <c r="F82" s="104">
        <f t="shared" si="1"/>
        <v>0</v>
      </c>
      <c r="G82" s="104"/>
      <c r="H82" s="104"/>
    </row>
    <row r="83" spans="1:8" ht="15">
      <c r="A83" s="107" t="s">
        <v>13</v>
      </c>
      <c r="B83" s="107" t="s">
        <v>505</v>
      </c>
      <c r="C83" s="104">
        <f>SUM(C79:C82)</f>
        <v>170902</v>
      </c>
      <c r="D83" s="104">
        <f>SUM(D79:D82)</f>
        <v>0</v>
      </c>
      <c r="E83" s="104">
        <f>SUM(E79:E82)</f>
        <v>0</v>
      </c>
      <c r="F83" s="134">
        <f t="shared" si="1"/>
        <v>170902</v>
      </c>
      <c r="G83" s="134">
        <f>SUM(G79:G82)</f>
        <v>171003</v>
      </c>
      <c r="H83" s="134">
        <f>SUM(H79:H82)</f>
        <v>171003</v>
      </c>
    </row>
    <row r="84" spans="1:8" ht="15">
      <c r="A84" s="36" t="s">
        <v>506</v>
      </c>
      <c r="B84" s="152" t="s">
        <v>507</v>
      </c>
      <c r="C84" s="104"/>
      <c r="D84" s="104"/>
      <c r="E84" s="104"/>
      <c r="F84" s="104">
        <f t="shared" si="1"/>
        <v>0</v>
      </c>
      <c r="G84" s="104">
        <v>1992</v>
      </c>
      <c r="H84" s="104">
        <v>1992</v>
      </c>
    </row>
    <row r="85" spans="1:8" ht="15">
      <c r="A85" s="36" t="s">
        <v>508</v>
      </c>
      <c r="B85" s="152" t="s">
        <v>509</v>
      </c>
      <c r="C85" s="104"/>
      <c r="D85" s="104"/>
      <c r="E85" s="104"/>
      <c r="F85" s="104">
        <f t="shared" si="1"/>
        <v>0</v>
      </c>
      <c r="G85" s="104"/>
      <c r="H85" s="104"/>
    </row>
    <row r="86" spans="1:8" ht="15">
      <c r="A86" s="36" t="s">
        <v>510</v>
      </c>
      <c r="B86" s="152" t="s">
        <v>511</v>
      </c>
      <c r="C86" s="104"/>
      <c r="D86" s="104"/>
      <c r="E86" s="104"/>
      <c r="F86" s="104">
        <f t="shared" si="1"/>
        <v>0</v>
      </c>
      <c r="G86" s="104"/>
      <c r="H86" s="104"/>
    </row>
    <row r="87" spans="1:8" ht="15">
      <c r="A87" s="36" t="s">
        <v>512</v>
      </c>
      <c r="B87" s="152" t="s">
        <v>513</v>
      </c>
      <c r="C87" s="104"/>
      <c r="D87" s="104"/>
      <c r="E87" s="104"/>
      <c r="F87" s="104">
        <f t="shared" si="1"/>
        <v>0</v>
      </c>
      <c r="G87" s="104"/>
      <c r="H87" s="104"/>
    </row>
    <row r="88" spans="1:8" ht="15">
      <c r="A88" s="11" t="s">
        <v>672</v>
      </c>
      <c r="B88" s="152" t="s">
        <v>514</v>
      </c>
      <c r="C88" s="104"/>
      <c r="D88" s="104"/>
      <c r="E88" s="104"/>
      <c r="F88" s="104">
        <f t="shared" si="1"/>
        <v>0</v>
      </c>
      <c r="G88" s="104"/>
      <c r="H88" s="104"/>
    </row>
    <row r="89" spans="1:8" ht="15">
      <c r="A89" s="13" t="s">
        <v>14</v>
      </c>
      <c r="B89" s="107" t="s">
        <v>516</v>
      </c>
      <c r="C89" s="104">
        <f>C83+C78+C73</f>
        <v>170902</v>
      </c>
      <c r="D89" s="104">
        <f>D83+D78+D73</f>
        <v>0</v>
      </c>
      <c r="E89" s="104">
        <f>E83+E78+E73</f>
        <v>0</v>
      </c>
      <c r="F89" s="134">
        <f t="shared" si="1"/>
        <v>170902</v>
      </c>
      <c r="G89" s="134">
        <f>SUM(G73+G78+G83+G84+G85+G86+G87+G88)</f>
        <v>172995</v>
      </c>
      <c r="H89" s="134">
        <f>SUM(H73+H78+H83+H84+H85+H86+H87+H88)</f>
        <v>172995</v>
      </c>
    </row>
    <row r="90" spans="1:8" ht="15">
      <c r="A90" s="11" t="s">
        <v>517</v>
      </c>
      <c r="B90" s="152" t="s">
        <v>518</v>
      </c>
      <c r="C90" s="104"/>
      <c r="D90" s="104"/>
      <c r="E90" s="104"/>
      <c r="F90" s="104">
        <f t="shared" si="1"/>
        <v>0</v>
      </c>
      <c r="G90" s="104"/>
      <c r="H90" s="104"/>
    </row>
    <row r="91" spans="1:8" ht="15">
      <c r="A91" s="11" t="s">
        <v>519</v>
      </c>
      <c r="B91" s="152" t="s">
        <v>520</v>
      </c>
      <c r="C91" s="104"/>
      <c r="D91" s="104"/>
      <c r="E91" s="104"/>
      <c r="F91" s="104">
        <f t="shared" si="1"/>
        <v>0</v>
      </c>
      <c r="G91" s="104"/>
      <c r="H91" s="104"/>
    </row>
    <row r="92" spans="1:8" ht="15">
      <c r="A92" s="36" t="s">
        <v>521</v>
      </c>
      <c r="B92" s="152" t="s">
        <v>522</v>
      </c>
      <c r="C92" s="104"/>
      <c r="D92" s="104"/>
      <c r="E92" s="104"/>
      <c r="F92" s="104">
        <f t="shared" si="1"/>
        <v>0</v>
      </c>
      <c r="G92" s="104"/>
      <c r="H92" s="104"/>
    </row>
    <row r="93" spans="1:8" ht="15">
      <c r="A93" s="36" t="s">
        <v>673</v>
      </c>
      <c r="B93" s="152" t="s">
        <v>523</v>
      </c>
      <c r="C93" s="104"/>
      <c r="D93" s="104"/>
      <c r="E93" s="104"/>
      <c r="F93" s="104">
        <f t="shared" si="1"/>
        <v>0</v>
      </c>
      <c r="G93" s="104"/>
      <c r="H93" s="104"/>
    </row>
    <row r="94" spans="1:8" ht="15">
      <c r="A94" s="12" t="s">
        <v>15</v>
      </c>
      <c r="B94" s="107" t="s">
        <v>524</v>
      </c>
      <c r="C94" s="104"/>
      <c r="D94" s="104"/>
      <c r="E94" s="104"/>
      <c r="F94" s="134">
        <f>SUM(F90:F93)</f>
        <v>0</v>
      </c>
      <c r="G94" s="134">
        <f>SUM(G90:G93)</f>
        <v>0</v>
      </c>
      <c r="H94" s="134">
        <f>SUM(H90:H93)</f>
        <v>0</v>
      </c>
    </row>
    <row r="95" spans="1:8" ht="15">
      <c r="A95" s="13" t="s">
        <v>525</v>
      </c>
      <c r="B95" s="107" t="s">
        <v>526</v>
      </c>
      <c r="C95" s="104"/>
      <c r="D95" s="104"/>
      <c r="E95" s="104"/>
      <c r="F95" s="134">
        <f t="shared" si="1"/>
        <v>0</v>
      </c>
      <c r="G95" s="134"/>
      <c r="H95" s="134"/>
    </row>
    <row r="96" spans="1:8" ht="15.75">
      <c r="A96" s="111" t="s">
        <v>16</v>
      </c>
      <c r="B96" s="193" t="s">
        <v>527</v>
      </c>
      <c r="C96" s="110">
        <f>C95+C94+C89</f>
        <v>170902</v>
      </c>
      <c r="D96" s="110">
        <f>D95+D94+D89</f>
        <v>0</v>
      </c>
      <c r="E96" s="110">
        <f>E95+E94+E89</f>
        <v>0</v>
      </c>
      <c r="F96" s="110">
        <f t="shared" si="1"/>
        <v>170902</v>
      </c>
      <c r="G96" s="134">
        <f>SUM(G89+G94+G95)</f>
        <v>172995</v>
      </c>
      <c r="H96" s="134">
        <f>SUM(H89+H94+H95)</f>
        <v>172995</v>
      </c>
    </row>
    <row r="97" spans="1:8" ht="15.75">
      <c r="A97" s="44" t="s">
        <v>675</v>
      </c>
      <c r="B97" s="45"/>
      <c r="C97" s="190">
        <f>C96+C67</f>
        <v>273351</v>
      </c>
      <c r="D97" s="190">
        <f>D96+D67</f>
        <v>63254</v>
      </c>
      <c r="E97" s="190">
        <f>E96+E67</f>
        <v>0</v>
      </c>
      <c r="F97" s="190">
        <f t="shared" si="1"/>
        <v>336605</v>
      </c>
      <c r="G97" s="134">
        <f>SUM(G67+G96)</f>
        <v>360615</v>
      </c>
      <c r="H97" s="134">
        <f>SUM(H67+H96)</f>
        <v>356816</v>
      </c>
    </row>
  </sheetData>
  <sheetProtection/>
  <mergeCells count="3">
    <mergeCell ref="A2:F2"/>
    <mergeCell ref="A3:F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36.421875" style="103" customWidth="1"/>
    <col min="2" max="2" width="10.140625" style="103" customWidth="1"/>
    <col min="3" max="3" width="18.8515625" style="103" customWidth="1"/>
    <col min="4" max="4" width="17.7109375" style="133" customWidth="1"/>
    <col min="5" max="16384" width="9.140625" style="103" customWidth="1"/>
  </cols>
  <sheetData>
    <row r="1" spans="1:4" ht="15">
      <c r="A1" s="266" t="s">
        <v>1084</v>
      </c>
      <c r="B1" s="266"/>
      <c r="C1" s="266"/>
      <c r="D1" s="266"/>
    </row>
    <row r="2" spans="1:4" ht="24" customHeight="1">
      <c r="A2" s="263" t="s">
        <v>754</v>
      </c>
      <c r="B2" s="264"/>
      <c r="C2" s="264"/>
      <c r="D2" s="264"/>
    </row>
    <row r="3" spans="1:4" ht="23.25" customHeight="1">
      <c r="A3" s="261" t="s">
        <v>159</v>
      </c>
      <c r="B3" s="264"/>
      <c r="C3" s="264"/>
      <c r="D3" s="264"/>
    </row>
    <row r="4" ht="18">
      <c r="A4" s="49"/>
    </row>
    <row r="6" spans="1:4" ht="30">
      <c r="A6" s="118" t="s">
        <v>224</v>
      </c>
      <c r="B6" s="119" t="s">
        <v>225</v>
      </c>
      <c r="C6" s="101" t="s">
        <v>143</v>
      </c>
      <c r="D6" s="70" t="s">
        <v>144</v>
      </c>
    </row>
    <row r="7" spans="1:4" ht="15">
      <c r="A7" s="104"/>
      <c r="B7" s="104"/>
      <c r="C7" s="104"/>
      <c r="D7" s="134"/>
    </row>
    <row r="8" spans="1:4" ht="15">
      <c r="A8" s="13" t="s">
        <v>128</v>
      </c>
      <c r="B8" s="7" t="s">
        <v>679</v>
      </c>
      <c r="C8" s="104">
        <v>133412</v>
      </c>
      <c r="D8" s="134">
        <v>133412</v>
      </c>
    </row>
    <row r="9" spans="1:4" ht="15">
      <c r="A9" s="13" t="s">
        <v>636</v>
      </c>
      <c r="B9" s="7" t="s">
        <v>679</v>
      </c>
      <c r="C9" s="104">
        <v>0</v>
      </c>
      <c r="D9" s="13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60" zoomScalePageLayoutView="0" workbookViewId="0" topLeftCell="A19">
      <selection activeCell="A6" sqref="A6"/>
    </sheetView>
  </sheetViews>
  <sheetFormatPr defaultColWidth="9.140625" defaultRowHeight="15"/>
  <cols>
    <col min="1" max="1" width="86.28125" style="103" customWidth="1"/>
    <col min="2" max="2" width="28.28125" style="113" customWidth="1"/>
    <col min="3" max="3" width="18.421875" style="113" customWidth="1"/>
    <col min="4" max="16384" width="9.140625" style="103" customWidth="1"/>
  </cols>
  <sheetData>
    <row r="1" spans="1:3" ht="15">
      <c r="A1" s="266" t="s">
        <v>1085</v>
      </c>
      <c r="B1" s="266"/>
      <c r="C1" s="266"/>
    </row>
    <row r="2" spans="1:3" ht="25.5" customHeight="1">
      <c r="A2" s="263" t="s">
        <v>754</v>
      </c>
      <c r="B2" s="264"/>
      <c r="C2" s="264"/>
    </row>
    <row r="3" spans="1:3" ht="23.25" customHeight="1">
      <c r="A3" s="261" t="s">
        <v>73</v>
      </c>
      <c r="B3" s="275"/>
      <c r="C3" s="275"/>
    </row>
    <row r="4" ht="15">
      <c r="A4" s="112"/>
    </row>
    <row r="5" ht="15">
      <c r="A5" s="112"/>
    </row>
    <row r="6" spans="1:3" ht="51" customHeight="1">
      <c r="A6" s="58" t="s">
        <v>72</v>
      </c>
      <c r="B6" s="114" t="s">
        <v>121</v>
      </c>
      <c r="C6" s="115" t="s">
        <v>144</v>
      </c>
    </row>
    <row r="7" spans="1:3" ht="15" customHeight="1">
      <c r="A7" s="59" t="s">
        <v>46</v>
      </c>
      <c r="B7" s="60"/>
      <c r="C7" s="116"/>
    </row>
    <row r="8" spans="1:3" ht="15" customHeight="1">
      <c r="A8" s="59" t="s">
        <v>47</v>
      </c>
      <c r="B8" s="60"/>
      <c r="C8" s="116"/>
    </row>
    <row r="9" spans="1:3" ht="15" customHeight="1">
      <c r="A9" s="59" t="s">
        <v>48</v>
      </c>
      <c r="B9" s="60"/>
      <c r="C9" s="116"/>
    </row>
    <row r="10" spans="1:3" ht="15" customHeight="1">
      <c r="A10" s="59" t="s">
        <v>49</v>
      </c>
      <c r="B10" s="60"/>
      <c r="C10" s="116"/>
    </row>
    <row r="11" spans="1:3" ht="15" customHeight="1">
      <c r="A11" s="58" t="s">
        <v>67</v>
      </c>
      <c r="B11" s="60"/>
      <c r="C11" s="116"/>
    </row>
    <row r="12" spans="1:3" ht="15" customHeight="1">
      <c r="A12" s="59" t="s">
        <v>50</v>
      </c>
      <c r="B12" s="60"/>
      <c r="C12" s="116"/>
    </row>
    <row r="13" spans="1:3" ht="33" customHeight="1">
      <c r="A13" s="59" t="s">
        <v>51</v>
      </c>
      <c r="B13" s="60"/>
      <c r="C13" s="116"/>
    </row>
    <row r="14" spans="1:3" ht="15" customHeight="1">
      <c r="A14" s="59" t="s">
        <v>52</v>
      </c>
      <c r="B14" s="60"/>
      <c r="C14" s="116"/>
    </row>
    <row r="15" spans="1:3" ht="15" customHeight="1">
      <c r="A15" s="59" t="s">
        <v>53</v>
      </c>
      <c r="B15" s="60">
        <v>2</v>
      </c>
      <c r="C15" s="116">
        <v>2</v>
      </c>
    </row>
    <row r="16" spans="1:3" ht="15" customHeight="1">
      <c r="A16" s="59" t="s">
        <v>54</v>
      </c>
      <c r="B16" s="60">
        <v>3</v>
      </c>
      <c r="C16" s="116">
        <v>3</v>
      </c>
    </row>
    <row r="17" spans="1:3" ht="15" customHeight="1">
      <c r="A17" s="59" t="s">
        <v>55</v>
      </c>
      <c r="B17" s="60">
        <v>1</v>
      </c>
      <c r="C17" s="116">
        <v>1</v>
      </c>
    </row>
    <row r="18" spans="1:3" ht="15" customHeight="1">
      <c r="A18" s="59" t="s">
        <v>56</v>
      </c>
      <c r="B18" s="60"/>
      <c r="C18" s="116"/>
    </row>
    <row r="19" spans="1:3" ht="15" customHeight="1">
      <c r="A19" s="58" t="s">
        <v>68</v>
      </c>
      <c r="B19" s="60">
        <v>6</v>
      </c>
      <c r="C19" s="117">
        <f>SUM(B19)</f>
        <v>6</v>
      </c>
    </row>
    <row r="20" spans="1:3" ht="15" customHeight="1">
      <c r="A20" s="59" t="s">
        <v>57</v>
      </c>
      <c r="B20" s="60"/>
      <c r="C20" s="117"/>
    </row>
    <row r="21" spans="1:3" ht="15" customHeight="1">
      <c r="A21" s="59" t="s">
        <v>58</v>
      </c>
      <c r="B21" s="60"/>
      <c r="C21" s="117"/>
    </row>
    <row r="22" spans="1:3" ht="15" customHeight="1">
      <c r="A22" s="59" t="s">
        <v>59</v>
      </c>
      <c r="B22" s="60">
        <v>6</v>
      </c>
      <c r="C22" s="117">
        <f>SUM(B22)</f>
        <v>6</v>
      </c>
    </row>
    <row r="23" spans="1:3" ht="15" customHeight="1">
      <c r="A23" s="58" t="s">
        <v>69</v>
      </c>
      <c r="B23" s="60"/>
      <c r="C23" s="117"/>
    </row>
    <row r="24" spans="1:3" ht="15" customHeight="1">
      <c r="A24" s="59" t="s">
        <v>60</v>
      </c>
      <c r="B24" s="60">
        <v>1</v>
      </c>
      <c r="C24" s="117">
        <f>SUM(B24)</f>
        <v>1</v>
      </c>
    </row>
    <row r="25" spans="1:3" ht="15" customHeight="1">
      <c r="A25" s="59" t="s">
        <v>61</v>
      </c>
      <c r="B25" s="60">
        <v>3</v>
      </c>
      <c r="C25" s="117">
        <f>SUM(B25)</f>
        <v>3</v>
      </c>
    </row>
    <row r="26" spans="1:3" ht="15" customHeight="1">
      <c r="A26" s="59" t="s">
        <v>62</v>
      </c>
      <c r="B26" s="60">
        <v>1</v>
      </c>
      <c r="C26" s="117">
        <f>SUM(B26)</f>
        <v>1</v>
      </c>
    </row>
    <row r="27" spans="1:3" ht="15" customHeight="1">
      <c r="A27" s="58" t="s">
        <v>70</v>
      </c>
      <c r="B27" s="60"/>
      <c r="C27" s="117"/>
    </row>
    <row r="28" spans="1:3" ht="37.5" customHeight="1">
      <c r="A28" s="58" t="s">
        <v>71</v>
      </c>
      <c r="B28" s="100">
        <v>12</v>
      </c>
      <c r="C28" s="117">
        <f>SUM(B28)</f>
        <v>12</v>
      </c>
    </row>
    <row r="29" spans="1:3" ht="30" customHeight="1">
      <c r="A29" s="59" t="s">
        <v>63</v>
      </c>
      <c r="B29" s="60"/>
      <c r="C29" s="117"/>
    </row>
    <row r="30" spans="1:3" ht="32.25" customHeight="1">
      <c r="A30" s="59" t="s">
        <v>64</v>
      </c>
      <c r="B30" s="60"/>
      <c r="C30" s="116"/>
    </row>
    <row r="31" spans="1:3" ht="33.75" customHeight="1">
      <c r="A31" s="59" t="s">
        <v>65</v>
      </c>
      <c r="B31" s="60"/>
      <c r="C31" s="116"/>
    </row>
    <row r="32" spans="1:3" ht="18.75" customHeight="1">
      <c r="A32" s="59" t="s">
        <v>66</v>
      </c>
      <c r="B32" s="60"/>
      <c r="C32" s="116"/>
    </row>
    <row r="33" spans="1:3" ht="33" customHeight="1">
      <c r="A33" s="58" t="s">
        <v>193</v>
      </c>
      <c r="B33" s="60"/>
      <c r="C33" s="117"/>
    </row>
    <row r="34" spans="1:2" ht="15">
      <c r="A34" s="272"/>
      <c r="B34" s="273"/>
    </row>
    <row r="35" spans="1:2" ht="15">
      <c r="A35" s="274"/>
      <c r="B35" s="273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85.57421875" style="103" customWidth="1"/>
    <col min="2" max="3" width="12.57421875" style="103" customWidth="1"/>
    <col min="4" max="4" width="11.7109375" style="103" bestFit="1" customWidth="1"/>
    <col min="5" max="16384" width="9.140625" style="103" customWidth="1"/>
  </cols>
  <sheetData>
    <row r="1" spans="1:4" ht="15">
      <c r="A1" s="266" t="s">
        <v>1069</v>
      </c>
      <c r="B1" s="266"/>
      <c r="C1" s="266"/>
      <c r="D1" s="266"/>
    </row>
    <row r="2" ht="38.25" customHeight="1">
      <c r="A2" s="82" t="s">
        <v>754</v>
      </c>
    </row>
    <row r="3" spans="1:4" ht="50.25" customHeight="1">
      <c r="A3" s="68" t="s">
        <v>682</v>
      </c>
      <c r="B3" s="147" t="s">
        <v>676</v>
      </c>
      <c r="C3" s="147" t="s">
        <v>677</v>
      </c>
      <c r="D3" s="104" t="s">
        <v>678</v>
      </c>
    </row>
    <row r="6" spans="1:4" ht="15">
      <c r="A6" s="104" t="s">
        <v>206</v>
      </c>
      <c r="B6" s="104">
        <v>22482</v>
      </c>
      <c r="C6" s="104">
        <v>24179</v>
      </c>
      <c r="D6" s="104">
        <v>23968</v>
      </c>
    </row>
    <row r="7" spans="1:4" ht="15">
      <c r="A7" s="104" t="s">
        <v>207</v>
      </c>
      <c r="B7" s="104">
        <v>5292</v>
      </c>
      <c r="C7" s="104">
        <v>5940</v>
      </c>
      <c r="D7" s="104">
        <v>5940</v>
      </c>
    </row>
    <row r="8" spans="1:4" ht="15">
      <c r="A8" s="104" t="s">
        <v>208</v>
      </c>
      <c r="B8" s="104">
        <v>63260</v>
      </c>
      <c r="C8" s="104">
        <v>73205</v>
      </c>
      <c r="D8" s="104">
        <v>67031</v>
      </c>
    </row>
    <row r="9" spans="1:4" ht="15">
      <c r="A9" s="104" t="s">
        <v>209</v>
      </c>
      <c r="B9" s="104">
        <v>4535</v>
      </c>
      <c r="C9" s="104">
        <v>4701</v>
      </c>
      <c r="D9" s="104">
        <v>2542</v>
      </c>
    </row>
    <row r="10" spans="1:4" ht="15">
      <c r="A10" s="104" t="s">
        <v>210</v>
      </c>
      <c r="B10" s="104">
        <v>139316</v>
      </c>
      <c r="C10" s="104">
        <v>134989</v>
      </c>
      <c r="D10" s="104">
        <v>30781</v>
      </c>
    </row>
    <row r="11" spans="1:4" ht="15">
      <c r="A11" s="104" t="s">
        <v>211</v>
      </c>
      <c r="B11" s="104">
        <v>64900</v>
      </c>
      <c r="C11" s="104">
        <v>75621</v>
      </c>
      <c r="D11" s="104">
        <v>17475</v>
      </c>
    </row>
    <row r="12" spans="1:4" ht="15">
      <c r="A12" s="104" t="s">
        <v>212</v>
      </c>
      <c r="B12" s="104">
        <v>35000</v>
      </c>
      <c r="C12" s="104">
        <v>39521</v>
      </c>
      <c r="D12" s="104">
        <v>39521</v>
      </c>
    </row>
    <row r="13" spans="1:4" ht="15">
      <c r="A13" s="104" t="s">
        <v>213</v>
      </c>
      <c r="B13" s="104">
        <v>565</v>
      </c>
      <c r="C13" s="104">
        <v>565</v>
      </c>
      <c r="D13" s="104">
        <v>0</v>
      </c>
    </row>
    <row r="14" spans="1:4" ht="15">
      <c r="A14" s="42" t="s">
        <v>205</v>
      </c>
      <c r="B14" s="134">
        <f>SUM(B6:B13)</f>
        <v>335350</v>
      </c>
      <c r="C14" s="134">
        <f>SUM(C6:C13)</f>
        <v>358721</v>
      </c>
      <c r="D14" s="134">
        <f>SUM(D6:D13)</f>
        <v>187258</v>
      </c>
    </row>
    <row r="15" spans="1:4" ht="15">
      <c r="A15" s="42" t="s">
        <v>214</v>
      </c>
      <c r="B15" s="134">
        <v>1255</v>
      </c>
      <c r="C15" s="134">
        <v>1894</v>
      </c>
      <c r="D15" s="134">
        <v>1894</v>
      </c>
    </row>
    <row r="16" spans="1:4" ht="15">
      <c r="A16" s="71" t="s">
        <v>674</v>
      </c>
      <c r="B16" s="134">
        <f>SUM(B14:B15)</f>
        <v>336605</v>
      </c>
      <c r="C16" s="134">
        <f>SUM(C14:C15)</f>
        <v>360615</v>
      </c>
      <c r="D16" s="134">
        <f>SUM(D14:D15)</f>
        <v>189152</v>
      </c>
    </row>
    <row r="17" spans="1:4" ht="15">
      <c r="A17" s="104" t="s">
        <v>216</v>
      </c>
      <c r="B17" s="104">
        <v>31384</v>
      </c>
      <c r="C17" s="104">
        <v>59622</v>
      </c>
      <c r="D17" s="104">
        <v>62930</v>
      </c>
    </row>
    <row r="18" spans="1:4" ht="15">
      <c r="A18" s="104" t="s">
        <v>217</v>
      </c>
      <c r="B18" s="104">
        <v>22425</v>
      </c>
      <c r="C18" s="104">
        <v>12990</v>
      </c>
      <c r="D18" s="104">
        <v>12990</v>
      </c>
    </row>
    <row r="19" spans="1:4" ht="15">
      <c r="A19" s="104" t="s">
        <v>218</v>
      </c>
      <c r="B19" s="104">
        <v>48270</v>
      </c>
      <c r="C19" s="104">
        <v>51794</v>
      </c>
      <c r="D19" s="104">
        <v>51791</v>
      </c>
    </row>
    <row r="20" spans="1:4" ht="15">
      <c r="A20" s="104" t="s">
        <v>219</v>
      </c>
      <c r="B20" s="104">
        <v>48149</v>
      </c>
      <c r="C20" s="104">
        <v>52509</v>
      </c>
      <c r="D20" s="104">
        <v>50808</v>
      </c>
    </row>
    <row r="21" spans="1:4" ht="15">
      <c r="A21" s="104" t="s">
        <v>220</v>
      </c>
      <c r="B21" s="104">
        <v>9025</v>
      </c>
      <c r="C21" s="104">
        <v>4255</v>
      </c>
      <c r="D21" s="104">
        <v>4375</v>
      </c>
    </row>
    <row r="22" spans="1:4" ht="15">
      <c r="A22" s="104" t="s">
        <v>221</v>
      </c>
      <c r="B22" s="104">
        <v>5500</v>
      </c>
      <c r="C22" s="104">
        <v>5500</v>
      </c>
      <c r="D22" s="104">
        <v>0</v>
      </c>
    </row>
    <row r="23" spans="1:4" ht="15">
      <c r="A23" s="104" t="s">
        <v>222</v>
      </c>
      <c r="B23" s="104">
        <v>950</v>
      </c>
      <c r="C23" s="104">
        <v>950</v>
      </c>
      <c r="D23" s="104">
        <v>927</v>
      </c>
    </row>
    <row r="24" spans="1:4" ht="15">
      <c r="A24" s="42" t="s">
        <v>215</v>
      </c>
      <c r="B24" s="134">
        <f>SUM(B17:B23)</f>
        <v>165703</v>
      </c>
      <c r="C24" s="134">
        <f>SUM(C17:C23)</f>
        <v>187620</v>
      </c>
      <c r="D24" s="134">
        <f>SUM(D17:D23)</f>
        <v>183821</v>
      </c>
    </row>
    <row r="25" spans="1:4" ht="15">
      <c r="A25" s="42" t="s">
        <v>223</v>
      </c>
      <c r="B25" s="134">
        <v>170902</v>
      </c>
      <c r="C25" s="134">
        <v>172995</v>
      </c>
      <c r="D25" s="134">
        <v>172995</v>
      </c>
    </row>
    <row r="26" spans="1:4" ht="15">
      <c r="A26" s="71" t="s">
        <v>675</v>
      </c>
      <c r="B26" s="134">
        <f>SUM(B24:B25)</f>
        <v>336605</v>
      </c>
      <c r="C26" s="134">
        <f>SUM(C24:C25)</f>
        <v>360615</v>
      </c>
      <c r="D26" s="134">
        <f>SUM(D24:D25)</f>
        <v>356816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77" t="s">
        <v>157</v>
      </c>
      <c r="B1" s="78"/>
      <c r="C1" s="78"/>
      <c r="D1" s="78"/>
      <c r="E1" s="85"/>
      <c r="F1" s="85"/>
    </row>
    <row r="2" spans="1:5" ht="26.25" customHeight="1">
      <c r="A2" s="263" t="s">
        <v>185</v>
      </c>
      <c r="B2" s="267"/>
      <c r="C2" s="267"/>
      <c r="D2" s="267"/>
      <c r="E2" s="267"/>
    </row>
    <row r="3" spans="1:5" ht="30" customHeight="1">
      <c r="A3" s="261" t="s">
        <v>160</v>
      </c>
      <c r="B3" s="262"/>
      <c r="C3" s="262"/>
      <c r="D3" s="262"/>
      <c r="E3" s="262"/>
    </row>
    <row r="5" ht="15">
      <c r="A5" s="3" t="s">
        <v>145</v>
      </c>
    </row>
    <row r="6" spans="1:5" ht="48.75" customHeight="1">
      <c r="A6" s="1" t="s">
        <v>224</v>
      </c>
      <c r="B6" s="2" t="s">
        <v>225</v>
      </c>
      <c r="C6" s="63" t="s">
        <v>202</v>
      </c>
      <c r="D6" s="63" t="s">
        <v>203</v>
      </c>
      <c r="E6" s="63" t="s">
        <v>204</v>
      </c>
    </row>
    <row r="7" spans="1:5" ht="15">
      <c r="A7" s="30" t="s">
        <v>528</v>
      </c>
      <c r="B7" s="29" t="s">
        <v>251</v>
      </c>
      <c r="C7" s="41"/>
      <c r="D7" s="41"/>
      <c r="E7" s="41"/>
    </row>
    <row r="8" spans="1:5" ht="15">
      <c r="A8" s="4" t="s">
        <v>529</v>
      </c>
      <c r="B8" s="29" t="s">
        <v>258</v>
      </c>
      <c r="C8" s="41"/>
      <c r="D8" s="41"/>
      <c r="E8" s="41"/>
    </row>
    <row r="9" spans="1:5" ht="15">
      <c r="A9" s="52" t="s">
        <v>620</v>
      </c>
      <c r="B9" s="53" t="s">
        <v>259</v>
      </c>
      <c r="C9" s="41"/>
      <c r="D9" s="41"/>
      <c r="E9" s="41"/>
    </row>
    <row r="10" spans="1:5" ht="15">
      <c r="A10" s="38" t="s">
        <v>591</v>
      </c>
      <c r="B10" s="53" t="s">
        <v>260</v>
      </c>
      <c r="C10" s="41"/>
      <c r="D10" s="41"/>
      <c r="E10" s="41"/>
    </row>
    <row r="11" spans="1:5" ht="15">
      <c r="A11" s="4" t="s">
        <v>530</v>
      </c>
      <c r="B11" s="29" t="s">
        <v>267</v>
      </c>
      <c r="C11" s="41"/>
      <c r="D11" s="41"/>
      <c r="E11" s="41"/>
    </row>
    <row r="12" spans="1:5" ht="15">
      <c r="A12" s="4" t="s">
        <v>621</v>
      </c>
      <c r="B12" s="29" t="s">
        <v>272</v>
      </c>
      <c r="C12" s="41"/>
      <c r="D12" s="41"/>
      <c r="E12" s="41"/>
    </row>
    <row r="13" spans="1:5" ht="15">
      <c r="A13" s="4" t="s">
        <v>531</v>
      </c>
      <c r="B13" s="29" t="s">
        <v>284</v>
      </c>
      <c r="C13" s="41"/>
      <c r="D13" s="41"/>
      <c r="E13" s="41"/>
    </row>
    <row r="14" spans="1:5" ht="15">
      <c r="A14" s="4" t="s">
        <v>532</v>
      </c>
      <c r="B14" s="29" t="s">
        <v>289</v>
      </c>
      <c r="C14" s="41"/>
      <c r="D14" s="41"/>
      <c r="E14" s="41"/>
    </row>
    <row r="15" spans="1:5" ht="15">
      <c r="A15" s="4" t="s">
        <v>533</v>
      </c>
      <c r="B15" s="29" t="s">
        <v>298</v>
      </c>
      <c r="C15" s="41"/>
      <c r="D15" s="41"/>
      <c r="E15" s="41"/>
    </row>
    <row r="16" spans="1:5" ht="15">
      <c r="A16" s="38" t="s">
        <v>534</v>
      </c>
      <c r="B16" s="53" t="s">
        <v>299</v>
      </c>
      <c r="C16" s="41"/>
      <c r="D16" s="41"/>
      <c r="E16" s="41"/>
    </row>
    <row r="17" spans="1:5" ht="15">
      <c r="A17" s="11" t="s">
        <v>300</v>
      </c>
      <c r="B17" s="29" t="s">
        <v>301</v>
      </c>
      <c r="C17" s="41"/>
      <c r="D17" s="41"/>
      <c r="E17" s="41"/>
    </row>
    <row r="18" spans="1:5" ht="15">
      <c r="A18" s="11" t="s">
        <v>535</v>
      </c>
      <c r="B18" s="29" t="s">
        <v>302</v>
      </c>
      <c r="C18" s="41"/>
      <c r="D18" s="41"/>
      <c r="E18" s="41"/>
    </row>
    <row r="19" spans="1:5" ht="15">
      <c r="A19" s="15" t="s">
        <v>597</v>
      </c>
      <c r="B19" s="29" t="s">
        <v>303</v>
      </c>
      <c r="C19" s="41"/>
      <c r="D19" s="41"/>
      <c r="E19" s="41"/>
    </row>
    <row r="20" spans="1:5" ht="15">
      <c r="A20" s="15" t="s">
        <v>598</v>
      </c>
      <c r="B20" s="29" t="s">
        <v>304</v>
      </c>
      <c r="C20" s="41"/>
      <c r="D20" s="41"/>
      <c r="E20" s="41"/>
    </row>
    <row r="21" spans="1:5" ht="15">
      <c r="A21" s="15" t="s">
        <v>599</v>
      </c>
      <c r="B21" s="29" t="s">
        <v>305</v>
      </c>
      <c r="C21" s="41"/>
      <c r="D21" s="41"/>
      <c r="E21" s="41"/>
    </row>
    <row r="22" spans="1:5" ht="15">
      <c r="A22" s="11" t="s">
        <v>600</v>
      </c>
      <c r="B22" s="29" t="s">
        <v>306</v>
      </c>
      <c r="C22" s="41"/>
      <c r="D22" s="41"/>
      <c r="E22" s="41"/>
    </row>
    <row r="23" spans="1:5" ht="15">
      <c r="A23" s="11" t="s">
        <v>601</v>
      </c>
      <c r="B23" s="29" t="s">
        <v>307</v>
      </c>
      <c r="C23" s="41"/>
      <c r="D23" s="41"/>
      <c r="E23" s="41"/>
    </row>
    <row r="24" spans="1:5" ht="15">
      <c r="A24" s="11" t="s">
        <v>602</v>
      </c>
      <c r="B24" s="29" t="s">
        <v>308</v>
      </c>
      <c r="C24" s="41"/>
      <c r="D24" s="41"/>
      <c r="E24" s="41"/>
    </row>
    <row r="25" spans="1:5" ht="15">
      <c r="A25" s="50" t="s">
        <v>564</v>
      </c>
      <c r="B25" s="53" t="s">
        <v>309</v>
      </c>
      <c r="C25" s="41"/>
      <c r="D25" s="41"/>
      <c r="E25" s="41"/>
    </row>
    <row r="26" spans="1:5" ht="15">
      <c r="A26" s="10" t="s">
        <v>603</v>
      </c>
      <c r="B26" s="29" t="s">
        <v>310</v>
      </c>
      <c r="C26" s="41"/>
      <c r="D26" s="41"/>
      <c r="E26" s="41"/>
    </row>
    <row r="27" spans="1:5" ht="15">
      <c r="A27" s="10" t="s">
        <v>311</v>
      </c>
      <c r="B27" s="29" t="s">
        <v>312</v>
      </c>
      <c r="C27" s="41"/>
      <c r="D27" s="41"/>
      <c r="E27" s="41"/>
    </row>
    <row r="28" spans="1:5" ht="15">
      <c r="A28" s="10" t="s">
        <v>313</v>
      </c>
      <c r="B28" s="29" t="s">
        <v>314</v>
      </c>
      <c r="C28" s="41"/>
      <c r="D28" s="41"/>
      <c r="E28" s="41"/>
    </row>
    <row r="29" spans="1:5" ht="15">
      <c r="A29" s="10" t="s">
        <v>565</v>
      </c>
      <c r="B29" s="29" t="s">
        <v>315</v>
      </c>
      <c r="C29" s="41"/>
      <c r="D29" s="41"/>
      <c r="E29" s="41"/>
    </row>
    <row r="30" spans="1:5" ht="15">
      <c r="A30" s="10" t="s">
        <v>604</v>
      </c>
      <c r="B30" s="29" t="s">
        <v>316</v>
      </c>
      <c r="C30" s="41"/>
      <c r="D30" s="41"/>
      <c r="E30" s="41"/>
    </row>
    <row r="31" spans="1:5" ht="15">
      <c r="A31" s="10" t="s">
        <v>567</v>
      </c>
      <c r="B31" s="29" t="s">
        <v>317</v>
      </c>
      <c r="C31" s="41"/>
      <c r="D31" s="41"/>
      <c r="E31" s="41"/>
    </row>
    <row r="32" spans="1:5" ht="15">
      <c r="A32" s="10" t="s">
        <v>605</v>
      </c>
      <c r="B32" s="29" t="s">
        <v>318</v>
      </c>
      <c r="C32" s="41"/>
      <c r="D32" s="41"/>
      <c r="E32" s="41"/>
    </row>
    <row r="33" spans="1:5" ht="15">
      <c r="A33" s="10" t="s">
        <v>606</v>
      </c>
      <c r="B33" s="29" t="s">
        <v>319</v>
      </c>
      <c r="C33" s="41"/>
      <c r="D33" s="41"/>
      <c r="E33" s="41"/>
    </row>
    <row r="34" spans="1:5" ht="15">
      <c r="A34" s="10" t="s">
        <v>320</v>
      </c>
      <c r="B34" s="29" t="s">
        <v>321</v>
      </c>
      <c r="C34" s="41"/>
      <c r="D34" s="41"/>
      <c r="E34" s="41"/>
    </row>
    <row r="35" spans="1:5" ht="15">
      <c r="A35" s="19" t="s">
        <v>322</v>
      </c>
      <c r="B35" s="29" t="s">
        <v>323</v>
      </c>
      <c r="C35" s="41"/>
      <c r="D35" s="41"/>
      <c r="E35" s="41"/>
    </row>
    <row r="36" spans="1:5" ht="15">
      <c r="A36" s="10" t="s">
        <v>607</v>
      </c>
      <c r="B36" s="29" t="s">
        <v>324</v>
      </c>
      <c r="C36" s="41"/>
      <c r="D36" s="41"/>
      <c r="E36" s="41"/>
    </row>
    <row r="37" spans="1:5" ht="15">
      <c r="A37" s="19" t="s">
        <v>126</v>
      </c>
      <c r="B37" s="29" t="s">
        <v>325</v>
      </c>
      <c r="C37" s="41"/>
      <c r="D37" s="41"/>
      <c r="E37" s="41"/>
    </row>
    <row r="38" spans="1:5" ht="15">
      <c r="A38" s="19" t="s">
        <v>127</v>
      </c>
      <c r="B38" s="29" t="s">
        <v>325</v>
      </c>
      <c r="C38" s="41"/>
      <c r="D38" s="41"/>
      <c r="E38" s="41"/>
    </row>
    <row r="39" spans="1:5" ht="15">
      <c r="A39" s="50" t="s">
        <v>570</v>
      </c>
      <c r="B39" s="53" t="s">
        <v>326</v>
      </c>
      <c r="C39" s="41"/>
      <c r="D39" s="41"/>
      <c r="E39" s="41"/>
    </row>
    <row r="40" spans="1:5" ht="15.75">
      <c r="A40" s="61" t="s">
        <v>186</v>
      </c>
      <c r="B40" s="84"/>
      <c r="C40" s="41"/>
      <c r="D40" s="41"/>
      <c r="E40" s="41"/>
    </row>
    <row r="41" spans="1:5" ht="15">
      <c r="A41" s="33" t="s">
        <v>327</v>
      </c>
      <c r="B41" s="29" t="s">
        <v>328</v>
      </c>
      <c r="C41" s="41"/>
      <c r="D41" s="41"/>
      <c r="E41" s="41"/>
    </row>
    <row r="42" spans="1:5" ht="15">
      <c r="A42" s="33" t="s">
        <v>608</v>
      </c>
      <c r="B42" s="29" t="s">
        <v>329</v>
      </c>
      <c r="C42" s="41"/>
      <c r="D42" s="41"/>
      <c r="E42" s="41"/>
    </row>
    <row r="43" spans="1:5" ht="15">
      <c r="A43" s="33" t="s">
        <v>330</v>
      </c>
      <c r="B43" s="29" t="s">
        <v>331</v>
      </c>
      <c r="C43" s="41"/>
      <c r="D43" s="41"/>
      <c r="E43" s="41"/>
    </row>
    <row r="44" spans="1:5" ht="15">
      <c r="A44" s="33" t="s">
        <v>332</v>
      </c>
      <c r="B44" s="29" t="s">
        <v>333</v>
      </c>
      <c r="C44" s="41"/>
      <c r="D44" s="41"/>
      <c r="E44" s="41"/>
    </row>
    <row r="45" spans="1:5" ht="15">
      <c r="A45" s="5" t="s">
        <v>334</v>
      </c>
      <c r="B45" s="29" t="s">
        <v>335</v>
      </c>
      <c r="C45" s="41"/>
      <c r="D45" s="41"/>
      <c r="E45" s="41"/>
    </row>
    <row r="46" spans="1:5" ht="15">
      <c r="A46" s="5" t="s">
        <v>336</v>
      </c>
      <c r="B46" s="29" t="s">
        <v>337</v>
      </c>
      <c r="C46" s="41"/>
      <c r="D46" s="41"/>
      <c r="E46" s="41"/>
    </row>
    <row r="47" spans="1:5" ht="15">
      <c r="A47" s="5" t="s">
        <v>338</v>
      </c>
      <c r="B47" s="29" t="s">
        <v>339</v>
      </c>
      <c r="C47" s="41"/>
      <c r="D47" s="41"/>
      <c r="E47" s="41"/>
    </row>
    <row r="48" spans="1:5" ht="15">
      <c r="A48" s="51" t="s">
        <v>572</v>
      </c>
      <c r="B48" s="53" t="s">
        <v>340</v>
      </c>
      <c r="C48" s="41"/>
      <c r="D48" s="41"/>
      <c r="E48" s="41"/>
    </row>
    <row r="49" spans="1:5" ht="15">
      <c r="A49" s="11" t="s">
        <v>341</v>
      </c>
      <c r="B49" s="29" t="s">
        <v>342</v>
      </c>
      <c r="C49" s="41"/>
      <c r="D49" s="41"/>
      <c r="E49" s="41"/>
    </row>
    <row r="50" spans="1:5" ht="15">
      <c r="A50" s="11" t="s">
        <v>343</v>
      </c>
      <c r="B50" s="29" t="s">
        <v>344</v>
      </c>
      <c r="C50" s="41"/>
      <c r="D50" s="41"/>
      <c r="E50" s="41"/>
    </row>
    <row r="51" spans="1:5" ht="15">
      <c r="A51" s="11" t="s">
        <v>345</v>
      </c>
      <c r="B51" s="29" t="s">
        <v>346</v>
      </c>
      <c r="C51" s="41"/>
      <c r="D51" s="41"/>
      <c r="E51" s="41"/>
    </row>
    <row r="52" spans="1:5" ht="15">
      <c r="A52" s="11" t="s">
        <v>347</v>
      </c>
      <c r="B52" s="29" t="s">
        <v>348</v>
      </c>
      <c r="C52" s="41"/>
      <c r="D52" s="41"/>
      <c r="E52" s="41"/>
    </row>
    <row r="53" spans="1:5" ht="15">
      <c r="A53" s="50" t="s">
        <v>573</v>
      </c>
      <c r="B53" s="53" t="s">
        <v>349</v>
      </c>
      <c r="C53" s="41"/>
      <c r="D53" s="41"/>
      <c r="E53" s="41"/>
    </row>
    <row r="54" spans="1:5" ht="15">
      <c r="A54" s="11" t="s">
        <v>350</v>
      </c>
      <c r="B54" s="29" t="s">
        <v>351</v>
      </c>
      <c r="C54" s="41"/>
      <c r="D54" s="41"/>
      <c r="E54" s="41"/>
    </row>
    <row r="55" spans="1:5" ht="15">
      <c r="A55" s="11" t="s">
        <v>609</v>
      </c>
      <c r="B55" s="29" t="s">
        <v>352</v>
      </c>
      <c r="C55" s="41"/>
      <c r="D55" s="41"/>
      <c r="E55" s="41"/>
    </row>
    <row r="56" spans="1:5" ht="15">
      <c r="A56" s="11" t="s">
        <v>610</v>
      </c>
      <c r="B56" s="29" t="s">
        <v>353</v>
      </c>
      <c r="C56" s="41"/>
      <c r="D56" s="41"/>
      <c r="E56" s="41"/>
    </row>
    <row r="57" spans="1:5" ht="15">
      <c r="A57" s="11" t="s">
        <v>611</v>
      </c>
      <c r="B57" s="29" t="s">
        <v>354</v>
      </c>
      <c r="C57" s="41"/>
      <c r="D57" s="41"/>
      <c r="E57" s="41"/>
    </row>
    <row r="58" spans="1:5" ht="15">
      <c r="A58" s="11" t="s">
        <v>612</v>
      </c>
      <c r="B58" s="29" t="s">
        <v>355</v>
      </c>
      <c r="C58" s="41"/>
      <c r="D58" s="41"/>
      <c r="E58" s="41"/>
    </row>
    <row r="59" spans="1:5" ht="15">
      <c r="A59" s="11" t="s">
        <v>613</v>
      </c>
      <c r="B59" s="29" t="s">
        <v>356</v>
      </c>
      <c r="C59" s="41"/>
      <c r="D59" s="41"/>
      <c r="E59" s="41"/>
    </row>
    <row r="60" spans="1:5" ht="15">
      <c r="A60" s="11" t="s">
        <v>357</v>
      </c>
      <c r="B60" s="29" t="s">
        <v>358</v>
      </c>
      <c r="C60" s="41"/>
      <c r="D60" s="41"/>
      <c r="E60" s="41"/>
    </row>
    <row r="61" spans="1:5" ht="15">
      <c r="A61" s="11" t="s">
        <v>614</v>
      </c>
      <c r="B61" s="29" t="s">
        <v>359</v>
      </c>
      <c r="C61" s="41"/>
      <c r="D61" s="41"/>
      <c r="E61" s="41"/>
    </row>
    <row r="62" spans="1:5" ht="15">
      <c r="A62" s="50" t="s">
        <v>574</v>
      </c>
      <c r="B62" s="53" t="s">
        <v>360</v>
      </c>
      <c r="C62" s="41"/>
      <c r="D62" s="41"/>
      <c r="E62" s="41"/>
    </row>
    <row r="63" spans="1:5" ht="15.75">
      <c r="A63" s="61" t="s">
        <v>187</v>
      </c>
      <c r="B63" s="84"/>
      <c r="C63" s="41"/>
      <c r="D63" s="41"/>
      <c r="E63" s="41"/>
    </row>
    <row r="64" spans="1:5" ht="15.75">
      <c r="A64" s="34" t="s">
        <v>622</v>
      </c>
      <c r="B64" s="35" t="s">
        <v>361</v>
      </c>
      <c r="C64" s="41"/>
      <c r="D64" s="41"/>
      <c r="E64" s="41"/>
    </row>
    <row r="65" spans="1:5" ht="15">
      <c r="A65" s="13" t="s">
        <v>579</v>
      </c>
      <c r="B65" s="6" t="s">
        <v>369</v>
      </c>
      <c r="C65" s="13"/>
      <c r="D65" s="13"/>
      <c r="E65" s="13"/>
    </row>
    <row r="66" spans="1:5" ht="15">
      <c r="A66" s="12" t="s">
        <v>582</v>
      </c>
      <c r="B66" s="6" t="s">
        <v>377</v>
      </c>
      <c r="C66" s="12"/>
      <c r="D66" s="12"/>
      <c r="E66" s="12"/>
    </row>
    <row r="67" spans="1:5" ht="15">
      <c r="A67" s="36" t="s">
        <v>378</v>
      </c>
      <c r="B67" s="4" t="s">
        <v>379</v>
      </c>
      <c r="C67" s="36"/>
      <c r="D67" s="36"/>
      <c r="E67" s="36"/>
    </row>
    <row r="68" spans="1:5" ht="15">
      <c r="A68" s="36" t="s">
        <v>380</v>
      </c>
      <c r="B68" s="4" t="s">
        <v>381</v>
      </c>
      <c r="C68" s="36"/>
      <c r="D68" s="36"/>
      <c r="E68" s="36"/>
    </row>
    <row r="69" spans="1:5" ht="15">
      <c r="A69" s="12" t="s">
        <v>382</v>
      </c>
      <c r="B69" s="6" t="s">
        <v>383</v>
      </c>
      <c r="C69" s="36"/>
      <c r="D69" s="36"/>
      <c r="E69" s="36"/>
    </row>
    <row r="70" spans="1:5" ht="15">
      <c r="A70" s="36" t="s">
        <v>384</v>
      </c>
      <c r="B70" s="4" t="s">
        <v>385</v>
      </c>
      <c r="C70" s="36"/>
      <c r="D70" s="36"/>
      <c r="E70" s="36"/>
    </row>
    <row r="71" spans="1:5" ht="15">
      <c r="A71" s="36" t="s">
        <v>386</v>
      </c>
      <c r="B71" s="4" t="s">
        <v>387</v>
      </c>
      <c r="C71" s="36"/>
      <c r="D71" s="36"/>
      <c r="E71" s="36"/>
    </row>
    <row r="72" spans="1:5" ht="15">
      <c r="A72" s="36" t="s">
        <v>388</v>
      </c>
      <c r="B72" s="4" t="s">
        <v>389</v>
      </c>
      <c r="C72" s="36"/>
      <c r="D72" s="36"/>
      <c r="E72" s="36"/>
    </row>
    <row r="73" spans="1:5" ht="15">
      <c r="A73" s="37" t="s">
        <v>583</v>
      </c>
      <c r="B73" s="38" t="s">
        <v>390</v>
      </c>
      <c r="C73" s="12"/>
      <c r="D73" s="12"/>
      <c r="E73" s="12"/>
    </row>
    <row r="74" spans="1:5" ht="15">
      <c r="A74" s="36" t="s">
        <v>391</v>
      </c>
      <c r="B74" s="4" t="s">
        <v>392</v>
      </c>
      <c r="C74" s="36"/>
      <c r="D74" s="36"/>
      <c r="E74" s="36"/>
    </row>
    <row r="75" spans="1:5" ht="15">
      <c r="A75" s="11" t="s">
        <v>393</v>
      </c>
      <c r="B75" s="4" t="s">
        <v>394</v>
      </c>
      <c r="C75" s="11"/>
      <c r="D75" s="11"/>
      <c r="E75" s="11"/>
    </row>
    <row r="76" spans="1:5" ht="15">
      <c r="A76" s="36" t="s">
        <v>619</v>
      </c>
      <c r="B76" s="4" t="s">
        <v>395</v>
      </c>
      <c r="C76" s="36"/>
      <c r="D76" s="36"/>
      <c r="E76" s="36"/>
    </row>
    <row r="77" spans="1:5" ht="15">
      <c r="A77" s="36" t="s">
        <v>588</v>
      </c>
      <c r="B77" s="4" t="s">
        <v>396</v>
      </c>
      <c r="C77" s="36"/>
      <c r="D77" s="36"/>
      <c r="E77" s="36"/>
    </row>
    <row r="78" spans="1:5" ht="15">
      <c r="A78" s="37" t="s">
        <v>589</v>
      </c>
      <c r="B78" s="38" t="s">
        <v>400</v>
      </c>
      <c r="C78" s="12"/>
      <c r="D78" s="12"/>
      <c r="E78" s="12"/>
    </row>
    <row r="79" spans="1:5" ht="15">
      <c r="A79" s="11" t="s">
        <v>401</v>
      </c>
      <c r="B79" s="4" t="s">
        <v>402</v>
      </c>
      <c r="C79" s="11"/>
      <c r="D79" s="11"/>
      <c r="E79" s="11"/>
    </row>
    <row r="80" spans="1:5" ht="15.75">
      <c r="A80" s="39" t="s">
        <v>638</v>
      </c>
      <c r="B80" s="40" t="s">
        <v>403</v>
      </c>
      <c r="C80" s="12"/>
      <c r="D80" s="12"/>
      <c r="E80" s="12"/>
    </row>
    <row r="81" spans="1:5" ht="15.75">
      <c r="A81" s="44" t="s">
        <v>674</v>
      </c>
      <c r="B81" s="45"/>
      <c r="C81" s="41"/>
      <c r="D81" s="41"/>
      <c r="E81" s="41"/>
    </row>
    <row r="82" spans="1:5" ht="49.5" customHeight="1">
      <c r="A82" s="1" t="s">
        <v>224</v>
      </c>
      <c r="B82" s="2" t="s">
        <v>176</v>
      </c>
      <c r="C82" s="63" t="s">
        <v>178</v>
      </c>
      <c r="D82" s="63" t="s">
        <v>179</v>
      </c>
      <c r="E82" s="63" t="s">
        <v>177</v>
      </c>
    </row>
    <row r="83" spans="1:5" ht="15">
      <c r="A83" s="4" t="s">
        <v>0</v>
      </c>
      <c r="B83" s="5" t="s">
        <v>416</v>
      </c>
      <c r="C83" s="26"/>
      <c r="D83" s="26"/>
      <c r="E83" s="26"/>
    </row>
    <row r="84" spans="1:5" ht="15">
      <c r="A84" s="4" t="s">
        <v>417</v>
      </c>
      <c r="B84" s="5" t="s">
        <v>418</v>
      </c>
      <c r="C84" s="26"/>
      <c r="D84" s="26"/>
      <c r="E84" s="26"/>
    </row>
    <row r="85" spans="1:5" ht="15">
      <c r="A85" s="4" t="s">
        <v>419</v>
      </c>
      <c r="B85" s="5" t="s">
        <v>420</v>
      </c>
      <c r="C85" s="26"/>
      <c r="D85" s="26"/>
      <c r="E85" s="26"/>
    </row>
    <row r="86" spans="1:5" ht="15">
      <c r="A86" s="4" t="s">
        <v>639</v>
      </c>
      <c r="B86" s="5" t="s">
        <v>421</v>
      </c>
      <c r="C86" s="26"/>
      <c r="D86" s="26"/>
      <c r="E86" s="26"/>
    </row>
    <row r="87" spans="1:5" ht="15">
      <c r="A87" s="4" t="s">
        <v>640</v>
      </c>
      <c r="B87" s="5" t="s">
        <v>422</v>
      </c>
      <c r="C87" s="26"/>
      <c r="D87" s="26"/>
      <c r="E87" s="26"/>
    </row>
    <row r="88" spans="1:5" ht="15">
      <c r="A88" s="4" t="s">
        <v>641</v>
      </c>
      <c r="B88" s="5" t="s">
        <v>423</v>
      </c>
      <c r="C88" s="26"/>
      <c r="D88" s="26"/>
      <c r="E88" s="26"/>
    </row>
    <row r="89" spans="1:5" ht="15">
      <c r="A89" s="38" t="s">
        <v>1</v>
      </c>
      <c r="B89" s="51" t="s">
        <v>424</v>
      </c>
      <c r="C89" s="26"/>
      <c r="D89" s="26"/>
      <c r="E89" s="26"/>
    </row>
    <row r="90" spans="1:5" ht="15">
      <c r="A90" s="4" t="s">
        <v>3</v>
      </c>
      <c r="B90" s="5" t="s">
        <v>435</v>
      </c>
      <c r="C90" s="26"/>
      <c r="D90" s="26"/>
      <c r="E90" s="26"/>
    </row>
    <row r="91" spans="1:5" ht="15">
      <c r="A91" s="4" t="s">
        <v>647</v>
      </c>
      <c r="B91" s="5" t="s">
        <v>436</v>
      </c>
      <c r="C91" s="26"/>
      <c r="D91" s="26"/>
      <c r="E91" s="26"/>
    </row>
    <row r="92" spans="1:5" ht="15">
      <c r="A92" s="4" t="s">
        <v>648</v>
      </c>
      <c r="B92" s="5" t="s">
        <v>437</v>
      </c>
      <c r="C92" s="26"/>
      <c r="D92" s="26"/>
      <c r="E92" s="26"/>
    </row>
    <row r="93" spans="1:5" ht="15">
      <c r="A93" s="4" t="s">
        <v>649</v>
      </c>
      <c r="B93" s="5" t="s">
        <v>438</v>
      </c>
      <c r="C93" s="26"/>
      <c r="D93" s="26"/>
      <c r="E93" s="26"/>
    </row>
    <row r="94" spans="1:5" ht="15">
      <c r="A94" s="4" t="s">
        <v>4</v>
      </c>
      <c r="B94" s="5" t="s">
        <v>454</v>
      </c>
      <c r="C94" s="26"/>
      <c r="D94" s="26"/>
      <c r="E94" s="26"/>
    </row>
    <row r="95" spans="1:5" ht="15">
      <c r="A95" s="4" t="s">
        <v>654</v>
      </c>
      <c r="B95" s="5" t="s">
        <v>455</v>
      </c>
      <c r="C95" s="26"/>
      <c r="D95" s="26"/>
      <c r="E95" s="26"/>
    </row>
    <row r="96" spans="1:5" ht="15">
      <c r="A96" s="38" t="s">
        <v>5</v>
      </c>
      <c r="B96" s="51" t="s">
        <v>456</v>
      </c>
      <c r="C96" s="26"/>
      <c r="D96" s="26"/>
      <c r="E96" s="26"/>
    </row>
    <row r="97" spans="1:5" ht="15">
      <c r="A97" s="11" t="s">
        <v>457</v>
      </c>
      <c r="B97" s="5" t="s">
        <v>458</v>
      </c>
      <c r="C97" s="26"/>
      <c r="D97" s="26"/>
      <c r="E97" s="26"/>
    </row>
    <row r="98" spans="1:5" ht="15">
      <c r="A98" s="11" t="s">
        <v>655</v>
      </c>
      <c r="B98" s="5" t="s">
        <v>459</v>
      </c>
      <c r="C98" s="26"/>
      <c r="D98" s="26"/>
      <c r="E98" s="26"/>
    </row>
    <row r="99" spans="1:5" ht="15">
      <c r="A99" s="11" t="s">
        <v>656</v>
      </c>
      <c r="B99" s="5" t="s">
        <v>460</v>
      </c>
      <c r="C99" s="26"/>
      <c r="D99" s="26"/>
      <c r="E99" s="26"/>
    </row>
    <row r="100" spans="1:5" ht="15">
      <c r="A100" s="11" t="s">
        <v>657</v>
      </c>
      <c r="B100" s="5" t="s">
        <v>461</v>
      </c>
      <c r="C100" s="26"/>
      <c r="D100" s="26"/>
      <c r="E100" s="26"/>
    </row>
    <row r="101" spans="1:5" ht="15">
      <c r="A101" s="11" t="s">
        <v>462</v>
      </c>
      <c r="B101" s="5" t="s">
        <v>463</v>
      </c>
      <c r="C101" s="26"/>
      <c r="D101" s="26"/>
      <c r="E101" s="26"/>
    </row>
    <row r="102" spans="1:5" ht="15">
      <c r="A102" s="11" t="s">
        <v>464</v>
      </c>
      <c r="B102" s="5" t="s">
        <v>465</v>
      </c>
      <c r="C102" s="26"/>
      <c r="D102" s="26"/>
      <c r="E102" s="26"/>
    </row>
    <row r="103" spans="1:5" ht="15">
      <c r="A103" s="11" t="s">
        <v>466</v>
      </c>
      <c r="B103" s="5" t="s">
        <v>467</v>
      </c>
      <c r="C103" s="26"/>
      <c r="D103" s="26"/>
      <c r="E103" s="26"/>
    </row>
    <row r="104" spans="1:5" ht="15">
      <c r="A104" s="11" t="s">
        <v>658</v>
      </c>
      <c r="B104" s="5" t="s">
        <v>468</v>
      </c>
      <c r="C104" s="26"/>
      <c r="D104" s="26"/>
      <c r="E104" s="26"/>
    </row>
    <row r="105" spans="1:5" ht="15">
      <c r="A105" s="11" t="s">
        <v>659</v>
      </c>
      <c r="B105" s="5" t="s">
        <v>469</v>
      </c>
      <c r="C105" s="26"/>
      <c r="D105" s="26"/>
      <c r="E105" s="26"/>
    </row>
    <row r="106" spans="1:5" ht="15">
      <c r="A106" s="11" t="s">
        <v>660</v>
      </c>
      <c r="B106" s="5" t="s">
        <v>470</v>
      </c>
      <c r="C106" s="26"/>
      <c r="D106" s="26"/>
      <c r="E106" s="26"/>
    </row>
    <row r="107" spans="1:5" ht="15">
      <c r="A107" s="50" t="s">
        <v>6</v>
      </c>
      <c r="B107" s="51" t="s">
        <v>471</v>
      </c>
      <c r="C107" s="26"/>
      <c r="D107" s="26"/>
      <c r="E107" s="26"/>
    </row>
    <row r="108" spans="1:5" ht="15">
      <c r="A108" s="11" t="s">
        <v>480</v>
      </c>
      <c r="B108" s="5" t="s">
        <v>481</v>
      </c>
      <c r="C108" s="26"/>
      <c r="D108" s="26"/>
      <c r="E108" s="26"/>
    </row>
    <row r="109" spans="1:5" ht="15">
      <c r="A109" s="4" t="s">
        <v>664</v>
      </c>
      <c r="B109" s="5" t="s">
        <v>482</v>
      </c>
      <c r="C109" s="26"/>
      <c r="D109" s="26"/>
      <c r="E109" s="26"/>
    </row>
    <row r="110" spans="1:5" ht="15">
      <c r="A110" s="11" t="s">
        <v>665</v>
      </c>
      <c r="B110" s="5" t="s">
        <v>483</v>
      </c>
      <c r="C110" s="26"/>
      <c r="D110" s="26"/>
      <c r="E110" s="26"/>
    </row>
    <row r="111" spans="1:5" ht="15">
      <c r="A111" s="38" t="s">
        <v>8</v>
      </c>
      <c r="B111" s="51" t="s">
        <v>484</v>
      </c>
      <c r="C111" s="26"/>
      <c r="D111" s="26"/>
      <c r="E111" s="26"/>
    </row>
    <row r="112" spans="1:5" ht="15.75">
      <c r="A112" s="61" t="s">
        <v>189</v>
      </c>
      <c r="B112" s="65"/>
      <c r="C112" s="26"/>
      <c r="D112" s="26"/>
      <c r="E112" s="26"/>
    </row>
    <row r="113" spans="1:5" ht="15">
      <c r="A113" s="4" t="s">
        <v>425</v>
      </c>
      <c r="B113" s="5" t="s">
        <v>426</v>
      </c>
      <c r="C113" s="26"/>
      <c r="D113" s="26"/>
      <c r="E113" s="26"/>
    </row>
    <row r="114" spans="1:5" ht="15">
      <c r="A114" s="4" t="s">
        <v>427</v>
      </c>
      <c r="B114" s="5" t="s">
        <v>428</v>
      </c>
      <c r="C114" s="26"/>
      <c r="D114" s="26"/>
      <c r="E114" s="26"/>
    </row>
    <row r="115" spans="1:5" ht="15">
      <c r="A115" s="4" t="s">
        <v>642</v>
      </c>
      <c r="B115" s="5" t="s">
        <v>429</v>
      </c>
      <c r="C115" s="26"/>
      <c r="D115" s="26"/>
      <c r="E115" s="26"/>
    </row>
    <row r="116" spans="1:5" ht="15">
      <c r="A116" s="4" t="s">
        <v>643</v>
      </c>
      <c r="B116" s="5" t="s">
        <v>430</v>
      </c>
      <c r="C116" s="26"/>
      <c r="D116" s="26"/>
      <c r="E116" s="26"/>
    </row>
    <row r="117" spans="1:5" ht="15">
      <c r="A117" s="4" t="s">
        <v>644</v>
      </c>
      <c r="B117" s="5" t="s">
        <v>431</v>
      </c>
      <c r="C117" s="26"/>
      <c r="D117" s="26"/>
      <c r="E117" s="26"/>
    </row>
    <row r="118" spans="1:5" ht="15">
      <c r="A118" s="38" t="s">
        <v>2</v>
      </c>
      <c r="B118" s="51" t="s">
        <v>432</v>
      </c>
      <c r="C118" s="26"/>
      <c r="D118" s="26"/>
      <c r="E118" s="26"/>
    </row>
    <row r="119" spans="1:5" ht="15">
      <c r="A119" s="11" t="s">
        <v>661</v>
      </c>
      <c r="B119" s="5" t="s">
        <v>472</v>
      </c>
      <c r="C119" s="26"/>
      <c r="D119" s="26"/>
      <c r="E119" s="26"/>
    </row>
    <row r="120" spans="1:5" ht="15">
      <c r="A120" s="11" t="s">
        <v>662</v>
      </c>
      <c r="B120" s="5" t="s">
        <v>473</v>
      </c>
      <c r="C120" s="26"/>
      <c r="D120" s="26"/>
      <c r="E120" s="26"/>
    </row>
    <row r="121" spans="1:5" ht="15">
      <c r="A121" s="11" t="s">
        <v>474</v>
      </c>
      <c r="B121" s="5" t="s">
        <v>475</v>
      </c>
      <c r="C121" s="26"/>
      <c r="D121" s="26"/>
      <c r="E121" s="26"/>
    </row>
    <row r="122" spans="1:5" ht="15">
      <c r="A122" s="11" t="s">
        <v>663</v>
      </c>
      <c r="B122" s="5" t="s">
        <v>476</v>
      </c>
      <c r="C122" s="26"/>
      <c r="D122" s="26"/>
      <c r="E122" s="26"/>
    </row>
    <row r="123" spans="1:5" ht="15">
      <c r="A123" s="11" t="s">
        <v>477</v>
      </c>
      <c r="B123" s="5" t="s">
        <v>478</v>
      </c>
      <c r="C123" s="26"/>
      <c r="D123" s="26"/>
      <c r="E123" s="26"/>
    </row>
    <row r="124" spans="1:5" ht="15">
      <c r="A124" s="38" t="s">
        <v>7</v>
      </c>
      <c r="B124" s="51" t="s">
        <v>479</v>
      </c>
      <c r="C124" s="26"/>
      <c r="D124" s="26"/>
      <c r="E124" s="26"/>
    </row>
    <row r="125" spans="1:5" ht="15">
      <c r="A125" s="11" t="s">
        <v>485</v>
      </c>
      <c r="B125" s="5" t="s">
        <v>486</v>
      </c>
      <c r="C125" s="26"/>
      <c r="D125" s="26"/>
      <c r="E125" s="26"/>
    </row>
    <row r="126" spans="1:5" ht="15">
      <c r="A126" s="4" t="s">
        <v>666</v>
      </c>
      <c r="B126" s="5" t="s">
        <v>487</v>
      </c>
      <c r="C126" s="26"/>
      <c r="D126" s="26"/>
      <c r="E126" s="26"/>
    </row>
    <row r="127" spans="1:5" ht="15">
      <c r="A127" s="11" t="s">
        <v>667</v>
      </c>
      <c r="B127" s="5" t="s">
        <v>488</v>
      </c>
      <c r="C127" s="26"/>
      <c r="D127" s="26"/>
      <c r="E127" s="26"/>
    </row>
    <row r="128" spans="1:5" ht="15">
      <c r="A128" s="38" t="s">
        <v>10</v>
      </c>
      <c r="B128" s="51" t="s">
        <v>489</v>
      </c>
      <c r="C128" s="26"/>
      <c r="D128" s="26"/>
      <c r="E128" s="26"/>
    </row>
    <row r="129" spans="1:5" ht="15.75">
      <c r="A129" s="61" t="s">
        <v>190</v>
      </c>
      <c r="B129" s="65"/>
      <c r="C129" s="26"/>
      <c r="D129" s="26"/>
      <c r="E129" s="26"/>
    </row>
    <row r="130" spans="1:5" ht="15.75">
      <c r="A130" s="48" t="s">
        <v>9</v>
      </c>
      <c r="B130" s="34" t="s">
        <v>490</v>
      </c>
      <c r="C130" s="26"/>
      <c r="D130" s="26"/>
      <c r="E130" s="26"/>
    </row>
    <row r="131" spans="1:5" ht="15.75">
      <c r="A131" s="93" t="s">
        <v>191</v>
      </c>
      <c r="B131" s="64"/>
      <c r="C131" s="26"/>
      <c r="D131" s="26"/>
      <c r="E131" s="26"/>
    </row>
    <row r="132" spans="1:5" ht="15.75">
      <c r="A132" s="93" t="s">
        <v>192</v>
      </c>
      <c r="B132" s="64"/>
      <c r="C132" s="26"/>
      <c r="D132" s="26"/>
      <c r="E132" s="26"/>
    </row>
    <row r="133" spans="1:5" ht="15">
      <c r="A133" s="13" t="s">
        <v>11</v>
      </c>
      <c r="B133" s="6" t="s">
        <v>495</v>
      </c>
      <c r="C133" s="26"/>
      <c r="D133" s="26"/>
      <c r="E133" s="26"/>
    </row>
    <row r="134" spans="1:5" ht="15">
      <c r="A134" s="12" t="s">
        <v>12</v>
      </c>
      <c r="B134" s="6" t="s">
        <v>502</v>
      </c>
      <c r="C134" s="26"/>
      <c r="D134" s="26"/>
      <c r="E134" s="26"/>
    </row>
    <row r="135" spans="1:5" ht="15">
      <c r="A135" s="4" t="s">
        <v>124</v>
      </c>
      <c r="B135" s="4" t="s">
        <v>503</v>
      </c>
      <c r="C135" s="26"/>
      <c r="D135" s="26"/>
      <c r="E135" s="26"/>
    </row>
    <row r="136" spans="1:5" ht="15">
      <c r="A136" s="4" t="s">
        <v>125</v>
      </c>
      <c r="B136" s="4" t="s">
        <v>503</v>
      </c>
      <c r="C136" s="26"/>
      <c r="D136" s="26"/>
      <c r="E136" s="26"/>
    </row>
    <row r="137" spans="1:5" ht="15">
      <c r="A137" s="4" t="s">
        <v>122</v>
      </c>
      <c r="B137" s="4" t="s">
        <v>504</v>
      </c>
      <c r="C137" s="26"/>
      <c r="D137" s="26"/>
      <c r="E137" s="26"/>
    </row>
    <row r="138" spans="1:5" ht="15">
      <c r="A138" s="4" t="s">
        <v>123</v>
      </c>
      <c r="B138" s="4" t="s">
        <v>504</v>
      </c>
      <c r="C138" s="26"/>
      <c r="D138" s="26"/>
      <c r="E138" s="26"/>
    </row>
    <row r="139" spans="1:5" ht="15">
      <c r="A139" s="6" t="s">
        <v>13</v>
      </c>
      <c r="B139" s="6" t="s">
        <v>505</v>
      </c>
      <c r="C139" s="26"/>
      <c r="D139" s="26"/>
      <c r="E139" s="26"/>
    </row>
    <row r="140" spans="1:5" ht="15">
      <c r="A140" s="36" t="s">
        <v>506</v>
      </c>
      <c r="B140" s="4" t="s">
        <v>507</v>
      </c>
      <c r="C140" s="26"/>
      <c r="D140" s="26"/>
      <c r="E140" s="26"/>
    </row>
    <row r="141" spans="1:5" ht="15">
      <c r="A141" s="36" t="s">
        <v>508</v>
      </c>
      <c r="B141" s="4" t="s">
        <v>509</v>
      </c>
      <c r="C141" s="26"/>
      <c r="D141" s="26"/>
      <c r="E141" s="26"/>
    </row>
    <row r="142" spans="1:5" ht="15">
      <c r="A142" s="36" t="s">
        <v>510</v>
      </c>
      <c r="B142" s="4" t="s">
        <v>511</v>
      </c>
      <c r="C142" s="26"/>
      <c r="D142" s="26"/>
      <c r="E142" s="26"/>
    </row>
    <row r="143" spans="1:5" ht="15">
      <c r="A143" s="36" t="s">
        <v>512</v>
      </c>
      <c r="B143" s="4" t="s">
        <v>513</v>
      </c>
      <c r="C143" s="26"/>
      <c r="D143" s="26"/>
      <c r="E143" s="26"/>
    </row>
    <row r="144" spans="1:5" ht="15">
      <c r="A144" s="11" t="s">
        <v>672</v>
      </c>
      <c r="B144" s="4" t="s">
        <v>514</v>
      </c>
      <c r="C144" s="26"/>
      <c r="D144" s="26"/>
      <c r="E144" s="26"/>
    </row>
    <row r="145" spans="1:5" ht="15">
      <c r="A145" s="13" t="s">
        <v>14</v>
      </c>
      <c r="B145" s="6" t="s">
        <v>516</v>
      </c>
      <c r="C145" s="26"/>
      <c r="D145" s="26"/>
      <c r="E145" s="26"/>
    </row>
    <row r="146" spans="1:5" ht="15">
      <c r="A146" s="11" t="s">
        <v>517</v>
      </c>
      <c r="B146" s="4" t="s">
        <v>518</v>
      </c>
      <c r="C146" s="26"/>
      <c r="D146" s="26"/>
      <c r="E146" s="26"/>
    </row>
    <row r="147" spans="1:5" ht="15">
      <c r="A147" s="11" t="s">
        <v>519</v>
      </c>
      <c r="B147" s="4" t="s">
        <v>520</v>
      </c>
      <c r="C147" s="26"/>
      <c r="D147" s="26"/>
      <c r="E147" s="26"/>
    </row>
    <row r="148" spans="1:5" ht="15">
      <c r="A148" s="36" t="s">
        <v>521</v>
      </c>
      <c r="B148" s="4" t="s">
        <v>522</v>
      </c>
      <c r="C148" s="26"/>
      <c r="D148" s="26"/>
      <c r="E148" s="26"/>
    </row>
    <row r="149" spans="1:5" ht="15">
      <c r="A149" s="36" t="s">
        <v>673</v>
      </c>
      <c r="B149" s="4" t="s">
        <v>523</v>
      </c>
      <c r="C149" s="26"/>
      <c r="D149" s="26"/>
      <c r="E149" s="26"/>
    </row>
    <row r="150" spans="1:5" ht="15">
      <c r="A150" s="12" t="s">
        <v>15</v>
      </c>
      <c r="B150" s="6" t="s">
        <v>524</v>
      </c>
      <c r="C150" s="26"/>
      <c r="D150" s="26"/>
      <c r="E150" s="26"/>
    </row>
    <row r="151" spans="1:5" ht="15">
      <c r="A151" s="13" t="s">
        <v>525</v>
      </c>
      <c r="B151" s="6" t="s">
        <v>526</v>
      </c>
      <c r="C151" s="26"/>
      <c r="D151" s="26"/>
      <c r="E151" s="26"/>
    </row>
    <row r="152" spans="1:5" ht="15.75">
      <c r="A152" s="39" t="s">
        <v>16</v>
      </c>
      <c r="B152" s="40" t="s">
        <v>527</v>
      </c>
      <c r="C152" s="26"/>
      <c r="D152" s="26"/>
      <c r="E152" s="26"/>
    </row>
    <row r="153" spans="1:5" ht="15.75">
      <c r="A153" s="44" t="s">
        <v>675</v>
      </c>
      <c r="B153" s="45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0"/>
  <sheetViews>
    <sheetView view="pageBreakPreview" zoomScale="50" zoomScaleSheetLayoutView="50" zoomScalePageLayoutView="0" workbookViewId="0" topLeftCell="A241">
      <selection activeCell="A2" sqref="A2:T2"/>
    </sheetView>
  </sheetViews>
  <sheetFormatPr defaultColWidth="9.140625" defaultRowHeight="15"/>
  <cols>
    <col min="1" max="1" width="94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0.421875" style="0" customWidth="1"/>
    <col min="7" max="7" width="12.28125" style="0" customWidth="1"/>
    <col min="8" max="8" width="11.710937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7109375" style="0" customWidth="1"/>
    <col min="13" max="15" width="12.8515625" style="0" customWidth="1"/>
    <col min="16" max="18" width="12.00390625" style="0" customWidth="1"/>
    <col min="20" max="20" width="11.7109375" style="0" customWidth="1"/>
  </cols>
  <sheetData>
    <row r="1" spans="1:20" ht="15">
      <c r="A1" s="305" t="s">
        <v>1071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18" customHeight="1">
      <c r="A2" s="306" t="s">
        <v>754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18" customHeight="1">
      <c r="A3" s="304" t="s">
        <v>695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ht="18">
      <c r="A4" s="49"/>
    </row>
    <row r="5" spans="1:19" ht="19.5" customHeight="1">
      <c r="A5" s="49" t="s">
        <v>809</v>
      </c>
      <c r="S5" t="s">
        <v>696</v>
      </c>
    </row>
    <row r="6" ht="7.5" customHeight="1" hidden="1">
      <c r="A6" s="49" t="s">
        <v>697</v>
      </c>
    </row>
    <row r="7" spans="1:20" ht="111.75" customHeight="1">
      <c r="A7" s="1" t="s">
        <v>224</v>
      </c>
      <c r="B7" s="2" t="s">
        <v>225</v>
      </c>
      <c r="C7" s="196" t="s">
        <v>698</v>
      </c>
      <c r="D7" s="196" t="s">
        <v>810</v>
      </c>
      <c r="E7" s="196" t="s">
        <v>811</v>
      </c>
      <c r="F7" s="196" t="s">
        <v>699</v>
      </c>
      <c r="G7" s="196" t="s">
        <v>812</v>
      </c>
      <c r="H7" s="196" t="s">
        <v>813</v>
      </c>
      <c r="I7" s="196" t="s">
        <v>814</v>
      </c>
      <c r="J7" s="196" t="s">
        <v>815</v>
      </c>
      <c r="K7" s="196" t="s">
        <v>816</v>
      </c>
      <c r="L7" s="196" t="s">
        <v>817</v>
      </c>
      <c r="M7" s="196" t="s">
        <v>818</v>
      </c>
      <c r="N7" s="196" t="s">
        <v>819</v>
      </c>
      <c r="O7" s="196" t="s">
        <v>820</v>
      </c>
      <c r="P7" s="196" t="s">
        <v>821</v>
      </c>
      <c r="Q7" s="196" t="s">
        <v>822</v>
      </c>
      <c r="R7" s="196" t="s">
        <v>824</v>
      </c>
      <c r="S7" s="196" t="s">
        <v>823</v>
      </c>
      <c r="T7" s="104" t="s">
        <v>164</v>
      </c>
    </row>
    <row r="8" spans="1:20" ht="15">
      <c r="A8" s="4" t="s">
        <v>404</v>
      </c>
      <c r="B8" s="5" t="s">
        <v>405</v>
      </c>
      <c r="C8" s="26"/>
      <c r="D8" s="26"/>
      <c r="E8" s="26"/>
      <c r="F8" s="26">
        <v>26182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f>SUM(C8:S8)</f>
        <v>26182</v>
      </c>
    </row>
    <row r="9" spans="1:20" ht="15">
      <c r="A9" s="4" t="s">
        <v>406</v>
      </c>
      <c r="B9" s="5" t="s">
        <v>407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f aca="true" t="shared" si="0" ref="T9:T72">SUM(C9:S9)</f>
        <v>0</v>
      </c>
    </row>
    <row r="10" spans="1:20" ht="15">
      <c r="A10" s="4" t="s">
        <v>408</v>
      </c>
      <c r="B10" s="5" t="s">
        <v>409</v>
      </c>
      <c r="C10" s="26"/>
      <c r="D10" s="26"/>
      <c r="E10" s="26"/>
      <c r="F10" s="26">
        <v>4484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f t="shared" si="0"/>
        <v>4484</v>
      </c>
    </row>
    <row r="11" spans="1:20" ht="15">
      <c r="A11" s="4" t="s">
        <v>410</v>
      </c>
      <c r="B11" s="5" t="s">
        <v>411</v>
      </c>
      <c r="C11" s="26"/>
      <c r="D11" s="26"/>
      <c r="E11" s="26"/>
      <c r="F11" s="26">
        <v>1200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 t="shared" si="0"/>
        <v>1200</v>
      </c>
    </row>
    <row r="12" spans="1:20" ht="15">
      <c r="A12" s="4" t="s">
        <v>412</v>
      </c>
      <c r="B12" s="5" t="s">
        <v>413</v>
      </c>
      <c r="C12" s="26"/>
      <c r="D12" s="26"/>
      <c r="E12" s="26"/>
      <c r="F12" s="26">
        <v>24604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f t="shared" si="0"/>
        <v>24604</v>
      </c>
    </row>
    <row r="13" spans="1:20" ht="15">
      <c r="A13" s="4" t="s">
        <v>414</v>
      </c>
      <c r="B13" s="5" t="s">
        <v>415</v>
      </c>
      <c r="C13" s="26"/>
      <c r="D13" s="26"/>
      <c r="E13" s="26"/>
      <c r="F13" s="26">
        <v>29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 t="shared" si="0"/>
        <v>29</v>
      </c>
    </row>
    <row r="14" spans="1:20" ht="15">
      <c r="A14" s="6" t="s">
        <v>0</v>
      </c>
      <c r="B14" s="7" t="s">
        <v>416</v>
      </c>
      <c r="C14" s="26">
        <f>SUM(C8:C13)</f>
        <v>0</v>
      </c>
      <c r="D14" s="26">
        <f aca="true" t="shared" si="1" ref="D14:S14">SUM(D8:D13)</f>
        <v>0</v>
      </c>
      <c r="E14" s="26">
        <f t="shared" si="1"/>
        <v>0</v>
      </c>
      <c r="F14" s="26">
        <f t="shared" si="1"/>
        <v>56499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0</v>
      </c>
      <c r="N14" s="26">
        <f>SUM(N8:N13)</f>
        <v>0</v>
      </c>
      <c r="O14" s="26">
        <f>SUM(O8:O13)</f>
        <v>0</v>
      </c>
      <c r="P14" s="26">
        <f t="shared" si="1"/>
        <v>0</v>
      </c>
      <c r="Q14" s="26">
        <f>SUM(Q8:Q13)</f>
        <v>0</v>
      </c>
      <c r="R14" s="26">
        <f>SUM(R8:R13)</f>
        <v>0</v>
      </c>
      <c r="S14" s="26">
        <f t="shared" si="1"/>
        <v>0</v>
      </c>
      <c r="T14" s="26">
        <f t="shared" si="0"/>
        <v>56499</v>
      </c>
    </row>
    <row r="15" spans="1:20" ht="15">
      <c r="A15" s="6" t="s">
        <v>417</v>
      </c>
      <c r="B15" s="7" t="s">
        <v>418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f t="shared" si="0"/>
        <v>0</v>
      </c>
    </row>
    <row r="16" spans="1:20" ht="24.75" customHeight="1">
      <c r="A16" s="6" t="s">
        <v>419</v>
      </c>
      <c r="B16" s="7" t="s">
        <v>420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f t="shared" si="0"/>
        <v>0</v>
      </c>
    </row>
    <row r="17" spans="1:20" ht="15">
      <c r="A17" s="11" t="s">
        <v>99</v>
      </c>
      <c r="B17" s="5" t="s">
        <v>421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f t="shared" si="0"/>
        <v>0</v>
      </c>
    </row>
    <row r="18" spans="1:20" ht="15">
      <c r="A18" s="11" t="s">
        <v>108</v>
      </c>
      <c r="B18" s="5" t="s">
        <v>421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>
        <f t="shared" si="0"/>
        <v>0</v>
      </c>
    </row>
    <row r="19" spans="1:20" ht="15">
      <c r="A19" s="11" t="s">
        <v>109</v>
      </c>
      <c r="B19" s="5" t="s">
        <v>421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f t="shared" si="0"/>
        <v>0</v>
      </c>
    </row>
    <row r="20" spans="1:20" ht="15">
      <c r="A20" s="11" t="s">
        <v>107</v>
      </c>
      <c r="B20" s="5" t="s">
        <v>421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f t="shared" si="0"/>
        <v>0</v>
      </c>
    </row>
    <row r="21" spans="1:20" ht="15">
      <c r="A21" s="11" t="s">
        <v>106</v>
      </c>
      <c r="B21" s="5" t="s">
        <v>421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si="0"/>
        <v>0</v>
      </c>
    </row>
    <row r="22" spans="1:20" ht="15">
      <c r="A22" s="11" t="s">
        <v>105</v>
      </c>
      <c r="B22" s="5" t="s">
        <v>421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 t="shared" si="0"/>
        <v>0</v>
      </c>
    </row>
    <row r="23" spans="1:20" ht="15">
      <c r="A23" s="11" t="s">
        <v>100</v>
      </c>
      <c r="B23" s="5" t="s">
        <v>421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 t="shared" si="0"/>
        <v>0</v>
      </c>
    </row>
    <row r="24" spans="1:20" ht="15">
      <c r="A24" s="11" t="s">
        <v>101</v>
      </c>
      <c r="B24" s="5" t="s">
        <v>421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 t="shared" si="0"/>
        <v>0</v>
      </c>
    </row>
    <row r="25" spans="1:20" ht="15">
      <c r="A25" s="11" t="s">
        <v>102</v>
      </c>
      <c r="B25" s="5" t="s">
        <v>421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 t="shared" si="0"/>
        <v>0</v>
      </c>
    </row>
    <row r="26" spans="1:20" ht="15">
      <c r="A26" s="11" t="s">
        <v>103</v>
      </c>
      <c r="B26" s="5" t="s">
        <v>421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f t="shared" si="0"/>
        <v>0</v>
      </c>
    </row>
    <row r="27" spans="1:20" ht="25.5">
      <c r="A27" s="6" t="s">
        <v>639</v>
      </c>
      <c r="B27" s="7" t="s">
        <v>421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f t="shared" si="0"/>
        <v>0</v>
      </c>
    </row>
    <row r="28" spans="1:20" ht="15">
      <c r="A28" s="11" t="s">
        <v>99</v>
      </c>
      <c r="B28" s="5" t="s">
        <v>422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 t="shared" si="0"/>
        <v>0</v>
      </c>
    </row>
    <row r="29" spans="1:20" ht="15">
      <c r="A29" s="11" t="s">
        <v>108</v>
      </c>
      <c r="B29" s="5" t="s">
        <v>422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0"/>
        <v>0</v>
      </c>
    </row>
    <row r="30" spans="1:20" ht="15">
      <c r="A30" s="11" t="s">
        <v>109</v>
      </c>
      <c r="B30" s="5" t="s">
        <v>422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 t="shared" si="0"/>
        <v>0</v>
      </c>
    </row>
    <row r="31" spans="1:20" ht="15">
      <c r="A31" s="11" t="s">
        <v>107</v>
      </c>
      <c r="B31" s="5" t="s">
        <v>422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f t="shared" si="0"/>
        <v>0</v>
      </c>
    </row>
    <row r="32" spans="1:20" ht="15">
      <c r="A32" s="11" t="s">
        <v>106</v>
      </c>
      <c r="B32" s="5" t="s">
        <v>422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f t="shared" si="0"/>
        <v>0</v>
      </c>
    </row>
    <row r="33" spans="1:20" ht="15">
      <c r="A33" s="11" t="s">
        <v>105</v>
      </c>
      <c r="B33" s="5" t="s">
        <v>422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f t="shared" si="0"/>
        <v>0</v>
      </c>
    </row>
    <row r="34" spans="1:20" ht="15">
      <c r="A34" s="11" t="s">
        <v>100</v>
      </c>
      <c r="B34" s="5" t="s">
        <v>422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f t="shared" si="0"/>
        <v>0</v>
      </c>
    </row>
    <row r="35" spans="1:20" ht="15">
      <c r="A35" s="11" t="s">
        <v>101</v>
      </c>
      <c r="B35" s="5" t="s">
        <v>422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f t="shared" si="0"/>
        <v>0</v>
      </c>
    </row>
    <row r="36" spans="1:20" ht="15">
      <c r="A36" s="11" t="s">
        <v>102</v>
      </c>
      <c r="B36" s="5" t="s">
        <v>422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>
        <f t="shared" si="0"/>
        <v>0</v>
      </c>
    </row>
    <row r="37" spans="1:20" ht="15">
      <c r="A37" s="11" t="s">
        <v>103</v>
      </c>
      <c r="B37" s="5" t="s">
        <v>422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f t="shared" si="0"/>
        <v>0</v>
      </c>
    </row>
    <row r="38" spans="1:20" ht="25.5">
      <c r="A38" s="6" t="s">
        <v>19</v>
      </c>
      <c r="B38" s="7" t="s">
        <v>422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>
        <f t="shared" si="0"/>
        <v>0</v>
      </c>
    </row>
    <row r="39" spans="1:20" ht="15">
      <c r="A39" s="11" t="s">
        <v>99</v>
      </c>
      <c r="B39" s="5" t="s">
        <v>423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>
        <f t="shared" si="0"/>
        <v>0</v>
      </c>
    </row>
    <row r="40" spans="1:20" ht="15">
      <c r="A40" s="11" t="s">
        <v>108</v>
      </c>
      <c r="B40" s="5" t="s">
        <v>423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f t="shared" si="0"/>
        <v>0</v>
      </c>
    </row>
    <row r="41" spans="1:20" ht="15">
      <c r="A41" s="11" t="s">
        <v>109</v>
      </c>
      <c r="B41" s="5" t="s">
        <v>423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f t="shared" si="0"/>
        <v>0</v>
      </c>
    </row>
    <row r="42" spans="1:20" ht="15">
      <c r="A42" s="11" t="s">
        <v>107</v>
      </c>
      <c r="B42" s="5" t="s">
        <v>423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>
        <f t="shared" si="0"/>
        <v>0</v>
      </c>
    </row>
    <row r="43" spans="1:20" ht="15">
      <c r="A43" s="11" t="s">
        <v>106</v>
      </c>
      <c r="B43" s="5" t="s">
        <v>423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f t="shared" si="0"/>
        <v>0</v>
      </c>
    </row>
    <row r="44" spans="1:20" ht="15">
      <c r="A44" s="11" t="s">
        <v>105</v>
      </c>
      <c r="B44" s="5" t="s">
        <v>423</v>
      </c>
      <c r="C44" s="26">
        <v>41</v>
      </c>
      <c r="D44" s="26"/>
      <c r="E44" s="26"/>
      <c r="F44" s="26"/>
      <c r="G44" s="26"/>
      <c r="H44" s="26"/>
      <c r="I44" s="26">
        <v>3208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f t="shared" si="0"/>
        <v>3249</v>
      </c>
    </row>
    <row r="45" spans="1:20" ht="15">
      <c r="A45" s="11" t="s">
        <v>100</v>
      </c>
      <c r="B45" s="5" t="s">
        <v>423</v>
      </c>
      <c r="C45" s="26">
        <v>2096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v>1086</v>
      </c>
      <c r="R45" s="26"/>
      <c r="S45" s="26"/>
      <c r="T45" s="26">
        <f t="shared" si="0"/>
        <v>3182</v>
      </c>
    </row>
    <row r="46" spans="1:20" ht="15">
      <c r="A46" s="11" t="s">
        <v>101</v>
      </c>
      <c r="B46" s="5" t="s">
        <v>423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f t="shared" si="0"/>
        <v>0</v>
      </c>
    </row>
    <row r="47" spans="1:20" ht="15">
      <c r="A47" s="11" t="s">
        <v>102</v>
      </c>
      <c r="B47" s="5" t="s">
        <v>423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 t="shared" si="0"/>
        <v>0</v>
      </c>
    </row>
    <row r="48" spans="1:20" ht="15">
      <c r="A48" s="11" t="s">
        <v>103</v>
      </c>
      <c r="B48" s="5" t="s">
        <v>423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>
        <f t="shared" si="0"/>
        <v>0</v>
      </c>
    </row>
    <row r="49" spans="1:20" ht="15">
      <c r="A49" s="6" t="s">
        <v>18</v>
      </c>
      <c r="B49" s="7" t="s">
        <v>423</v>
      </c>
      <c r="C49" s="26">
        <f>SUM(C39:C48)</f>
        <v>2137</v>
      </c>
      <c r="D49" s="26">
        <f aca="true" t="shared" si="2" ref="D49:S49">SUM(D39:D48)</f>
        <v>0</v>
      </c>
      <c r="E49" s="26">
        <f t="shared" si="2"/>
        <v>0</v>
      </c>
      <c r="F49" s="26">
        <f t="shared" si="2"/>
        <v>0</v>
      </c>
      <c r="G49" s="26">
        <f t="shared" si="2"/>
        <v>0</v>
      </c>
      <c r="H49" s="26">
        <f t="shared" si="2"/>
        <v>0</v>
      </c>
      <c r="I49" s="26">
        <f t="shared" si="2"/>
        <v>3208</v>
      </c>
      <c r="J49" s="26">
        <f t="shared" si="2"/>
        <v>0</v>
      </c>
      <c r="K49" s="26">
        <f t="shared" si="2"/>
        <v>0</v>
      </c>
      <c r="L49" s="26">
        <f t="shared" si="2"/>
        <v>0</v>
      </c>
      <c r="M49" s="26">
        <f t="shared" si="2"/>
        <v>0</v>
      </c>
      <c r="N49" s="26">
        <f>SUM(N39:N48)</f>
        <v>0</v>
      </c>
      <c r="O49" s="26">
        <f>SUM(O39:O48)</f>
        <v>0</v>
      </c>
      <c r="P49" s="26">
        <f t="shared" si="2"/>
        <v>0</v>
      </c>
      <c r="Q49" s="26">
        <f>SUM(Q39:Q48)</f>
        <v>1086</v>
      </c>
      <c r="R49" s="26">
        <f>SUM(R39:R48)</f>
        <v>0</v>
      </c>
      <c r="S49" s="26">
        <f t="shared" si="2"/>
        <v>0</v>
      </c>
      <c r="T49" s="26">
        <f t="shared" si="0"/>
        <v>6431</v>
      </c>
    </row>
    <row r="50" spans="1:20" ht="15">
      <c r="A50" s="197" t="s">
        <v>700</v>
      </c>
      <c r="B50" s="198" t="s">
        <v>424</v>
      </c>
      <c r="C50" s="26">
        <f>SUM(C14+C15+C16+C27+C38+C49)</f>
        <v>2137</v>
      </c>
      <c r="D50" s="26">
        <f aca="true" t="shared" si="3" ref="D50:S50">SUM(D14+D15+D16+D27+D38+D49)</f>
        <v>0</v>
      </c>
      <c r="E50" s="26">
        <f t="shared" si="3"/>
        <v>0</v>
      </c>
      <c r="F50" s="26">
        <f t="shared" si="3"/>
        <v>56499</v>
      </c>
      <c r="G50" s="26">
        <f t="shared" si="3"/>
        <v>0</v>
      </c>
      <c r="H50" s="26">
        <f t="shared" si="3"/>
        <v>0</v>
      </c>
      <c r="I50" s="26">
        <f t="shared" si="3"/>
        <v>3208</v>
      </c>
      <c r="J50" s="26">
        <f t="shared" si="3"/>
        <v>0</v>
      </c>
      <c r="K50" s="26">
        <f t="shared" si="3"/>
        <v>0</v>
      </c>
      <c r="L50" s="26">
        <f t="shared" si="3"/>
        <v>0</v>
      </c>
      <c r="M50" s="26">
        <f t="shared" si="3"/>
        <v>0</v>
      </c>
      <c r="N50" s="26">
        <f>SUM(N14+N15+N16+N27+N38+N49)</f>
        <v>0</v>
      </c>
      <c r="O50" s="26">
        <f>SUM(O14+O15+O16+O27+O38+O49)</f>
        <v>0</v>
      </c>
      <c r="P50" s="26">
        <f t="shared" si="3"/>
        <v>0</v>
      </c>
      <c r="Q50" s="26">
        <f>SUM(Q14+Q15+Q16+Q27+Q38+Q49)</f>
        <v>1086</v>
      </c>
      <c r="R50" s="26">
        <f>SUM(R14+R15+R16+R27+R38+R49)</f>
        <v>0</v>
      </c>
      <c r="S50" s="26">
        <f t="shared" si="3"/>
        <v>0</v>
      </c>
      <c r="T50" s="26">
        <f t="shared" si="0"/>
        <v>62930</v>
      </c>
    </row>
    <row r="51" spans="1:20" ht="15">
      <c r="A51" s="6" t="s">
        <v>425</v>
      </c>
      <c r="B51" s="7" t="s">
        <v>426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>
        <f t="shared" si="0"/>
        <v>0</v>
      </c>
    </row>
    <row r="52" spans="1:20" ht="25.5">
      <c r="A52" s="6" t="s">
        <v>427</v>
      </c>
      <c r="B52" s="7" t="s">
        <v>428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>
        <f t="shared" si="0"/>
        <v>0</v>
      </c>
    </row>
    <row r="53" spans="1:20" ht="15">
      <c r="A53" s="11" t="s">
        <v>99</v>
      </c>
      <c r="B53" s="5" t="s">
        <v>429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>
        <f t="shared" si="0"/>
        <v>0</v>
      </c>
    </row>
    <row r="54" spans="1:20" ht="15">
      <c r="A54" s="11" t="s">
        <v>108</v>
      </c>
      <c r="B54" s="5" t="s">
        <v>429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f t="shared" si="0"/>
        <v>0</v>
      </c>
    </row>
    <row r="55" spans="1:20" ht="15">
      <c r="A55" s="11" t="s">
        <v>109</v>
      </c>
      <c r="B55" s="5" t="s">
        <v>429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>
        <f t="shared" si="0"/>
        <v>0</v>
      </c>
    </row>
    <row r="56" spans="1:20" ht="15">
      <c r="A56" s="11" t="s">
        <v>107</v>
      </c>
      <c r="B56" s="5" t="s">
        <v>429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>
        <f t="shared" si="0"/>
        <v>0</v>
      </c>
    </row>
    <row r="57" spans="1:20" ht="15">
      <c r="A57" s="11" t="s">
        <v>106</v>
      </c>
      <c r="B57" s="5" t="s">
        <v>429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>
        <f t="shared" si="0"/>
        <v>0</v>
      </c>
    </row>
    <row r="58" spans="1:20" ht="15">
      <c r="A58" s="11" t="s">
        <v>105</v>
      </c>
      <c r="B58" s="5" t="s">
        <v>429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>
        <f t="shared" si="0"/>
        <v>0</v>
      </c>
    </row>
    <row r="59" spans="1:20" ht="15">
      <c r="A59" s="11" t="s">
        <v>100</v>
      </c>
      <c r="B59" s="5" t="s">
        <v>429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>
        <f t="shared" si="0"/>
        <v>0</v>
      </c>
    </row>
    <row r="60" spans="1:20" ht="15">
      <c r="A60" s="11" t="s">
        <v>101</v>
      </c>
      <c r="B60" s="5" t="s">
        <v>429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>
        <f t="shared" si="0"/>
        <v>0</v>
      </c>
    </row>
    <row r="61" spans="1:20" ht="15">
      <c r="A61" s="11" t="s">
        <v>102</v>
      </c>
      <c r="B61" s="5" t="s">
        <v>429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>
        <f t="shared" si="0"/>
        <v>0</v>
      </c>
    </row>
    <row r="62" spans="1:20" ht="15">
      <c r="A62" s="11" t="s">
        <v>103</v>
      </c>
      <c r="B62" s="5" t="s">
        <v>429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>
        <f t="shared" si="0"/>
        <v>0</v>
      </c>
    </row>
    <row r="63" spans="1:20" ht="25.5">
      <c r="A63" s="6" t="s">
        <v>17</v>
      </c>
      <c r="B63" s="7" t="s">
        <v>429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>
        <f t="shared" si="0"/>
        <v>0</v>
      </c>
    </row>
    <row r="64" spans="1:20" ht="15">
      <c r="A64" s="11" t="s">
        <v>104</v>
      </c>
      <c r="B64" s="5" t="s">
        <v>430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>
        <f t="shared" si="0"/>
        <v>0</v>
      </c>
    </row>
    <row r="65" spans="1:20" ht="15">
      <c r="A65" s="11" t="s">
        <v>108</v>
      </c>
      <c r="B65" s="5" t="s">
        <v>430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>
        <f t="shared" si="0"/>
        <v>0</v>
      </c>
    </row>
    <row r="66" spans="1:20" ht="15">
      <c r="A66" s="11" t="s">
        <v>109</v>
      </c>
      <c r="B66" s="5" t="s">
        <v>430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>
        <f t="shared" si="0"/>
        <v>0</v>
      </c>
    </row>
    <row r="67" spans="1:20" ht="15">
      <c r="A67" s="11" t="s">
        <v>107</v>
      </c>
      <c r="B67" s="5" t="s">
        <v>430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>
        <f t="shared" si="0"/>
        <v>0</v>
      </c>
    </row>
    <row r="68" spans="1:20" ht="15">
      <c r="A68" s="11" t="s">
        <v>106</v>
      </c>
      <c r="B68" s="5" t="s">
        <v>430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>
        <f t="shared" si="0"/>
        <v>0</v>
      </c>
    </row>
    <row r="69" spans="1:20" ht="15">
      <c r="A69" s="11" t="s">
        <v>105</v>
      </c>
      <c r="B69" s="5" t="s">
        <v>430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>
        <f t="shared" si="0"/>
        <v>0</v>
      </c>
    </row>
    <row r="70" spans="1:20" ht="15">
      <c r="A70" s="11" t="s">
        <v>100</v>
      </c>
      <c r="B70" s="5" t="s">
        <v>430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>
        <f t="shared" si="0"/>
        <v>0</v>
      </c>
    </row>
    <row r="71" spans="1:20" ht="15">
      <c r="A71" s="11" t="s">
        <v>101</v>
      </c>
      <c r="B71" s="5" t="s">
        <v>430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>
        <f t="shared" si="0"/>
        <v>0</v>
      </c>
    </row>
    <row r="72" spans="1:20" ht="15">
      <c r="A72" s="11" t="s">
        <v>102</v>
      </c>
      <c r="B72" s="5" t="s">
        <v>430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>
        <f t="shared" si="0"/>
        <v>0</v>
      </c>
    </row>
    <row r="73" spans="1:20" ht="15">
      <c r="A73" s="11" t="s">
        <v>103</v>
      </c>
      <c r="B73" s="5" t="s">
        <v>430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>
        <f aca="true" t="shared" si="4" ref="T73:T136">SUM(C73:S73)</f>
        <v>0</v>
      </c>
    </row>
    <row r="74" spans="1:20" ht="25.5">
      <c r="A74" s="6" t="s">
        <v>20</v>
      </c>
      <c r="B74" s="7" t="s">
        <v>430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>
        <f t="shared" si="4"/>
        <v>0</v>
      </c>
    </row>
    <row r="75" spans="1:20" ht="15">
      <c r="A75" s="11" t="s">
        <v>99</v>
      </c>
      <c r="B75" s="5" t="s">
        <v>431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>
        <f t="shared" si="4"/>
        <v>0</v>
      </c>
    </row>
    <row r="76" spans="1:20" ht="15">
      <c r="A76" s="11" t="s">
        <v>108</v>
      </c>
      <c r="B76" s="5" t="s">
        <v>431</v>
      </c>
      <c r="C76" s="26">
        <v>12990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>
        <f t="shared" si="4"/>
        <v>12990</v>
      </c>
    </row>
    <row r="77" spans="1:20" ht="15">
      <c r="A77" s="11" t="s">
        <v>109</v>
      </c>
      <c r="B77" s="5" t="s">
        <v>431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>
        <f t="shared" si="4"/>
        <v>0</v>
      </c>
    </row>
    <row r="78" spans="1:20" ht="15">
      <c r="A78" s="11" t="s">
        <v>107</v>
      </c>
      <c r="B78" s="5" t="s">
        <v>431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>
        <f t="shared" si="4"/>
        <v>0</v>
      </c>
    </row>
    <row r="79" spans="1:20" ht="15">
      <c r="A79" s="11" t="s">
        <v>106</v>
      </c>
      <c r="B79" s="5" t="s">
        <v>431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>
        <f t="shared" si="4"/>
        <v>0</v>
      </c>
    </row>
    <row r="80" spans="1:20" ht="15">
      <c r="A80" s="11" t="s">
        <v>105</v>
      </c>
      <c r="B80" s="5" t="s">
        <v>431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>
        <f t="shared" si="4"/>
        <v>0</v>
      </c>
    </row>
    <row r="81" spans="1:20" ht="15">
      <c r="A81" s="11" t="s">
        <v>100</v>
      </c>
      <c r="B81" s="5" t="s">
        <v>431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>
        <f t="shared" si="4"/>
        <v>0</v>
      </c>
    </row>
    <row r="82" spans="1:20" ht="15">
      <c r="A82" s="11" t="s">
        <v>101</v>
      </c>
      <c r="B82" s="5" t="s">
        <v>431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>
        <f t="shared" si="4"/>
        <v>0</v>
      </c>
    </row>
    <row r="83" spans="1:20" ht="15">
      <c r="A83" s="11" t="s">
        <v>102</v>
      </c>
      <c r="B83" s="5" t="s">
        <v>431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>
        <f t="shared" si="4"/>
        <v>0</v>
      </c>
    </row>
    <row r="84" spans="1:20" ht="15">
      <c r="A84" s="11" t="s">
        <v>103</v>
      </c>
      <c r="B84" s="5" t="s">
        <v>431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>
        <f t="shared" si="4"/>
        <v>0</v>
      </c>
    </row>
    <row r="85" spans="1:20" ht="15">
      <c r="A85" s="6" t="s">
        <v>644</v>
      </c>
      <c r="B85" s="7" t="s">
        <v>431</v>
      </c>
      <c r="C85" s="26">
        <f>SUM(C75:C84)</f>
        <v>12990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>
        <f t="shared" si="4"/>
        <v>12990</v>
      </c>
    </row>
    <row r="86" spans="1:20" ht="15">
      <c r="A86" s="197" t="s">
        <v>2</v>
      </c>
      <c r="B86" s="198" t="s">
        <v>432</v>
      </c>
      <c r="C86" s="26">
        <f>SUM(C51+C52+C63+C74+C85)</f>
        <v>12990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f t="shared" si="4"/>
        <v>12990</v>
      </c>
    </row>
    <row r="87" spans="1:20" ht="15">
      <c r="A87" s="4" t="s">
        <v>701</v>
      </c>
      <c r="B87" s="5" t="s">
        <v>433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>
        <f t="shared" si="4"/>
        <v>0</v>
      </c>
    </row>
    <row r="88" spans="1:20" ht="15">
      <c r="A88" s="17" t="s">
        <v>702</v>
      </c>
      <c r="B88" s="199" t="s">
        <v>433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>
        <f t="shared" si="4"/>
        <v>0</v>
      </c>
    </row>
    <row r="89" spans="1:20" ht="15">
      <c r="A89" s="17" t="s">
        <v>703</v>
      </c>
      <c r="B89" s="199" t="s">
        <v>433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f t="shared" si="4"/>
        <v>0</v>
      </c>
    </row>
    <row r="90" spans="1:20" ht="15">
      <c r="A90" s="17" t="s">
        <v>704</v>
      </c>
      <c r="B90" s="199" t="s">
        <v>433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>
        <f t="shared" si="4"/>
        <v>0</v>
      </c>
    </row>
    <row r="91" spans="1:20" ht="15">
      <c r="A91" s="4" t="s">
        <v>646</v>
      </c>
      <c r="B91" s="5" t="s">
        <v>434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>
        <f t="shared" si="4"/>
        <v>0</v>
      </c>
    </row>
    <row r="92" spans="1:20" ht="15">
      <c r="A92" s="6" t="s">
        <v>3</v>
      </c>
      <c r="B92" s="7" t="s">
        <v>435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>
        <f t="shared" si="4"/>
        <v>0</v>
      </c>
    </row>
    <row r="93" spans="1:20" ht="15">
      <c r="A93" s="6" t="s">
        <v>647</v>
      </c>
      <c r="B93" s="7" t="s">
        <v>436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>
        <f t="shared" si="4"/>
        <v>0</v>
      </c>
    </row>
    <row r="94" spans="1:20" ht="15">
      <c r="A94" s="13" t="s">
        <v>705</v>
      </c>
      <c r="B94" s="12" t="s">
        <v>437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>
        <f t="shared" si="4"/>
        <v>0</v>
      </c>
    </row>
    <row r="95" spans="1:20" ht="15">
      <c r="A95" s="4" t="s">
        <v>21</v>
      </c>
      <c r="B95" s="4" t="s">
        <v>438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>
        <v>36728</v>
      </c>
      <c r="T95" s="26">
        <f t="shared" si="4"/>
        <v>36728</v>
      </c>
    </row>
    <row r="96" spans="1:20" ht="15">
      <c r="A96" s="4" t="s">
        <v>22</v>
      </c>
      <c r="B96" s="4" t="s">
        <v>438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f t="shared" si="4"/>
        <v>0</v>
      </c>
    </row>
    <row r="97" spans="1:20" ht="15">
      <c r="A97" s="4" t="s">
        <v>23</v>
      </c>
      <c r="B97" s="4" t="s">
        <v>438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>
        <f t="shared" si="4"/>
        <v>0</v>
      </c>
    </row>
    <row r="98" spans="1:20" ht="15">
      <c r="A98" s="4" t="s">
        <v>24</v>
      </c>
      <c r="B98" s="4" t="s">
        <v>438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>
        <v>722</v>
      </c>
      <c r="T98" s="26">
        <f t="shared" si="4"/>
        <v>722</v>
      </c>
    </row>
    <row r="99" spans="1:20" ht="15">
      <c r="A99" s="4" t="s">
        <v>706</v>
      </c>
      <c r="B99" s="4" t="s">
        <v>438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>
        <f t="shared" si="4"/>
        <v>0</v>
      </c>
    </row>
    <row r="100" spans="1:20" ht="15">
      <c r="A100" s="4" t="s">
        <v>707</v>
      </c>
      <c r="B100" s="4" t="s">
        <v>438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>
        <f t="shared" si="4"/>
        <v>0</v>
      </c>
    </row>
    <row r="101" spans="1:20" ht="15">
      <c r="A101" s="4" t="s">
        <v>708</v>
      </c>
      <c r="B101" s="4" t="s">
        <v>438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>
        <f t="shared" si="4"/>
        <v>0</v>
      </c>
    </row>
    <row r="102" spans="1:20" ht="15">
      <c r="A102" s="4" t="s">
        <v>709</v>
      </c>
      <c r="B102" s="4" t="s">
        <v>438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>
        <f t="shared" si="4"/>
        <v>0</v>
      </c>
    </row>
    <row r="103" spans="1:20" ht="15">
      <c r="A103" s="6" t="s">
        <v>649</v>
      </c>
      <c r="B103" s="7" t="s">
        <v>438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>
        <f>SUM(S95:S102)</f>
        <v>37450</v>
      </c>
      <c r="T103" s="26">
        <f t="shared" si="4"/>
        <v>37450</v>
      </c>
    </row>
    <row r="104" spans="1:20" ht="15">
      <c r="A104" s="4" t="s">
        <v>650</v>
      </c>
      <c r="B104" s="5" t="s">
        <v>440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>
        <f>SUM(S105:S106)</f>
        <v>9320</v>
      </c>
      <c r="T104" s="26">
        <f t="shared" si="4"/>
        <v>9320</v>
      </c>
    </row>
    <row r="105" spans="1:20" ht="15">
      <c r="A105" s="54" t="s">
        <v>441</v>
      </c>
      <c r="B105" s="54" t="s">
        <v>440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9320</v>
      </c>
      <c r="T105" s="26">
        <f t="shared" si="4"/>
        <v>9320</v>
      </c>
    </row>
    <row r="106" spans="1:20" ht="15">
      <c r="A106" s="54" t="s">
        <v>442</v>
      </c>
      <c r="B106" s="54" t="s">
        <v>440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>
        <f t="shared" si="4"/>
        <v>0</v>
      </c>
    </row>
    <row r="107" spans="1:20" ht="15">
      <c r="A107" s="4" t="s">
        <v>651</v>
      </c>
      <c r="B107" s="5" t="s">
        <v>443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>
        <f t="shared" si="4"/>
        <v>0</v>
      </c>
    </row>
    <row r="108" spans="1:20" ht="15">
      <c r="A108" s="4" t="s">
        <v>444</v>
      </c>
      <c r="B108" s="5" t="s">
        <v>445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>
        <f t="shared" si="4"/>
        <v>0</v>
      </c>
    </row>
    <row r="109" spans="1:20" ht="15">
      <c r="A109" s="4" t="s">
        <v>652</v>
      </c>
      <c r="B109" s="5" t="s">
        <v>446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>
        <v>2535</v>
      </c>
      <c r="T109" s="26">
        <f t="shared" si="4"/>
        <v>2535</v>
      </c>
    </row>
    <row r="110" spans="1:20" ht="15">
      <c r="A110" s="54" t="s">
        <v>447</v>
      </c>
      <c r="B110" s="54" t="s">
        <v>446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f t="shared" si="4"/>
        <v>0</v>
      </c>
    </row>
    <row r="111" spans="1:20" ht="15">
      <c r="A111" s="54" t="s">
        <v>448</v>
      </c>
      <c r="B111" s="54" t="s">
        <v>446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>
        <v>2535</v>
      </c>
      <c r="T111" s="26">
        <f t="shared" si="4"/>
        <v>2535</v>
      </c>
    </row>
    <row r="112" spans="1:20" ht="15">
      <c r="A112" s="54" t="s">
        <v>449</v>
      </c>
      <c r="B112" s="54" t="s">
        <v>446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>
        <f t="shared" si="4"/>
        <v>0</v>
      </c>
    </row>
    <row r="113" spans="1:20" ht="15">
      <c r="A113" s="54" t="s">
        <v>450</v>
      </c>
      <c r="B113" s="54" t="s">
        <v>446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f t="shared" si="4"/>
        <v>0</v>
      </c>
    </row>
    <row r="114" spans="1:20" ht="15">
      <c r="A114" s="4" t="s">
        <v>25</v>
      </c>
      <c r="B114" s="5" t="s">
        <v>451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>
        <v>390</v>
      </c>
      <c r="S114" s="26">
        <f>SUM(S115:S129)</f>
        <v>1956</v>
      </c>
      <c r="T114" s="26">
        <f t="shared" si="4"/>
        <v>2346</v>
      </c>
    </row>
    <row r="115" spans="1:20" ht="15">
      <c r="A115" s="54" t="s">
        <v>710</v>
      </c>
      <c r="B115" s="54" t="s">
        <v>451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>
        <f t="shared" si="4"/>
        <v>0</v>
      </c>
    </row>
    <row r="116" spans="1:20" ht="15">
      <c r="A116" s="54" t="s">
        <v>711</v>
      </c>
      <c r="B116" s="54" t="s">
        <v>451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>
        <f t="shared" si="4"/>
        <v>0</v>
      </c>
    </row>
    <row r="117" spans="1:20" ht="15">
      <c r="A117" s="54" t="s">
        <v>712</v>
      </c>
      <c r="B117" s="54" t="s">
        <v>451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>
        <f t="shared" si="4"/>
        <v>0</v>
      </c>
    </row>
    <row r="118" spans="1:20" ht="15">
      <c r="A118" s="54" t="s">
        <v>713</v>
      </c>
      <c r="B118" s="54" t="s">
        <v>451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>
        <f t="shared" si="4"/>
        <v>0</v>
      </c>
    </row>
    <row r="119" spans="1:20" ht="15">
      <c r="A119" s="54" t="s">
        <v>714</v>
      </c>
      <c r="B119" s="54" t="s">
        <v>451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>
        <f t="shared" si="4"/>
        <v>0</v>
      </c>
    </row>
    <row r="120" spans="1:20" ht="15">
      <c r="A120" s="54" t="s">
        <v>715</v>
      </c>
      <c r="B120" s="54" t="s">
        <v>451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>
        <f t="shared" si="4"/>
        <v>0</v>
      </c>
    </row>
    <row r="121" spans="1:20" ht="15">
      <c r="A121" s="54" t="s">
        <v>716</v>
      </c>
      <c r="B121" s="54" t="s">
        <v>451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>
        <f t="shared" si="4"/>
        <v>0</v>
      </c>
    </row>
    <row r="122" spans="1:20" ht="15">
      <c r="A122" s="54" t="s">
        <v>452</v>
      </c>
      <c r="B122" s="54" t="s">
        <v>451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>
        <v>1956</v>
      </c>
      <c r="T122" s="26">
        <f t="shared" si="4"/>
        <v>1956</v>
      </c>
    </row>
    <row r="123" spans="1:20" ht="15">
      <c r="A123" s="54" t="s">
        <v>453</v>
      </c>
      <c r="B123" s="54" t="s">
        <v>451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>
        <v>390</v>
      </c>
      <c r="S123" s="26"/>
      <c r="T123" s="26">
        <f t="shared" si="4"/>
        <v>390</v>
      </c>
    </row>
    <row r="124" spans="1:20" ht="15">
      <c r="A124" s="54" t="s">
        <v>717</v>
      </c>
      <c r="B124" s="54" t="s">
        <v>451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>
        <f t="shared" si="4"/>
        <v>0</v>
      </c>
    </row>
    <row r="125" spans="1:20" ht="15">
      <c r="A125" s="54" t="s">
        <v>718</v>
      </c>
      <c r="B125" s="54" t="s">
        <v>451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>
        <f t="shared" si="4"/>
        <v>0</v>
      </c>
    </row>
    <row r="126" spans="1:20" ht="15">
      <c r="A126" s="54" t="s">
        <v>719</v>
      </c>
      <c r="B126" s="54" t="s">
        <v>451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>
        <f t="shared" si="4"/>
        <v>0</v>
      </c>
    </row>
    <row r="127" spans="1:20" ht="15">
      <c r="A127" s="54" t="s">
        <v>720</v>
      </c>
      <c r="B127" s="54" t="s">
        <v>451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>
        <f t="shared" si="4"/>
        <v>0</v>
      </c>
    </row>
    <row r="128" spans="1:20" ht="15">
      <c r="A128" s="54" t="s">
        <v>721</v>
      </c>
      <c r="B128" s="54" t="s">
        <v>451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>
        <f t="shared" si="4"/>
        <v>0</v>
      </c>
    </row>
    <row r="129" spans="1:20" ht="15">
      <c r="A129" s="54" t="s">
        <v>722</v>
      </c>
      <c r="B129" s="54" t="s">
        <v>451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>
        <f t="shared" si="4"/>
        <v>0</v>
      </c>
    </row>
    <row r="130" spans="1:20" ht="15">
      <c r="A130" s="6" t="s">
        <v>4</v>
      </c>
      <c r="B130" s="7" t="s">
        <v>454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>
        <v>390</v>
      </c>
      <c r="S130" s="26">
        <f>SUM(S104+S107+S108+S110+S114+S109)</f>
        <v>13811</v>
      </c>
      <c r="T130" s="26">
        <f t="shared" si="4"/>
        <v>14201</v>
      </c>
    </row>
    <row r="131" spans="1:20" ht="15">
      <c r="A131" s="4" t="s">
        <v>723</v>
      </c>
      <c r="B131" s="4" t="s">
        <v>455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>
        <f t="shared" si="4"/>
        <v>0</v>
      </c>
    </row>
    <row r="132" spans="1:20" ht="15">
      <c r="A132" s="4" t="s">
        <v>26</v>
      </c>
      <c r="B132" s="4" t="s">
        <v>455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>
        <f t="shared" si="4"/>
        <v>0</v>
      </c>
    </row>
    <row r="133" spans="1:20" ht="15">
      <c r="A133" s="4" t="s">
        <v>27</v>
      </c>
      <c r="B133" s="4" t="s">
        <v>455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>
        <f t="shared" si="4"/>
        <v>0</v>
      </c>
    </row>
    <row r="134" spans="1:20" ht="15">
      <c r="A134" s="4" t="s">
        <v>28</v>
      </c>
      <c r="B134" s="4" t="s">
        <v>455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>
        <f t="shared" si="4"/>
        <v>0</v>
      </c>
    </row>
    <row r="135" spans="1:20" ht="15">
      <c r="A135" s="4" t="s">
        <v>29</v>
      </c>
      <c r="B135" s="4" t="s">
        <v>455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>
        <f t="shared" si="4"/>
        <v>0</v>
      </c>
    </row>
    <row r="136" spans="1:20" ht="30">
      <c r="A136" s="4" t="s">
        <v>724</v>
      </c>
      <c r="B136" s="4" t="s">
        <v>455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>
        <f t="shared" si="4"/>
        <v>0</v>
      </c>
    </row>
    <row r="137" spans="1:20" ht="15">
      <c r="A137" s="4" t="s">
        <v>30</v>
      </c>
      <c r="B137" s="4" t="s">
        <v>455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>
        <f aca="true" t="shared" si="5" ref="T137:T200">SUM(C137:S137)</f>
        <v>0</v>
      </c>
    </row>
    <row r="138" spans="1:20" ht="15">
      <c r="A138" s="4" t="s">
        <v>31</v>
      </c>
      <c r="B138" s="4" t="s">
        <v>455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>
        <f t="shared" si="5"/>
        <v>0</v>
      </c>
    </row>
    <row r="139" spans="1:20" ht="15">
      <c r="A139" s="4" t="s">
        <v>32</v>
      </c>
      <c r="B139" s="4" t="s">
        <v>455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>
        <f t="shared" si="5"/>
        <v>0</v>
      </c>
    </row>
    <row r="140" spans="1:20" ht="15">
      <c r="A140" s="4" t="s">
        <v>33</v>
      </c>
      <c r="B140" s="4" t="s">
        <v>455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>
        <f t="shared" si="5"/>
        <v>0</v>
      </c>
    </row>
    <row r="141" spans="1:20" ht="30">
      <c r="A141" s="4" t="s">
        <v>34</v>
      </c>
      <c r="B141" s="4" t="s">
        <v>455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>
        <f t="shared" si="5"/>
        <v>0</v>
      </c>
    </row>
    <row r="142" spans="1:20" ht="15">
      <c r="A142" s="4" t="s">
        <v>35</v>
      </c>
      <c r="B142" s="4" t="s">
        <v>455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>
        <f t="shared" si="5"/>
        <v>0</v>
      </c>
    </row>
    <row r="143" spans="1:20" ht="15">
      <c r="A143" s="6" t="s">
        <v>654</v>
      </c>
      <c r="B143" s="7" t="s">
        <v>455</v>
      </c>
      <c r="C143" s="26"/>
      <c r="D143" s="26">
        <v>140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>
        <f t="shared" si="5"/>
        <v>140</v>
      </c>
    </row>
    <row r="144" spans="1:20" ht="15">
      <c r="A144" s="197" t="s">
        <v>5</v>
      </c>
      <c r="B144" s="198" t="s">
        <v>456</v>
      </c>
      <c r="C144" s="26">
        <f>SUM(C92+C93+C94+C103+C130+C143)</f>
        <v>0</v>
      </c>
      <c r="D144" s="26">
        <f aca="true" t="shared" si="6" ref="D144:P144">SUM(D92+D93+D94+D103+D130+D143)</f>
        <v>140</v>
      </c>
      <c r="E144" s="26">
        <f t="shared" si="6"/>
        <v>0</v>
      </c>
      <c r="F144" s="26">
        <f t="shared" si="6"/>
        <v>0</v>
      </c>
      <c r="G144" s="26">
        <f t="shared" si="6"/>
        <v>0</v>
      </c>
      <c r="H144" s="26">
        <f t="shared" si="6"/>
        <v>0</v>
      </c>
      <c r="I144" s="26">
        <f t="shared" si="6"/>
        <v>0</v>
      </c>
      <c r="J144" s="26">
        <f t="shared" si="6"/>
        <v>0</v>
      </c>
      <c r="K144" s="26">
        <f t="shared" si="6"/>
        <v>0</v>
      </c>
      <c r="L144" s="26">
        <f t="shared" si="6"/>
        <v>0</v>
      </c>
      <c r="M144" s="26">
        <f t="shared" si="6"/>
        <v>0</v>
      </c>
      <c r="N144" s="26">
        <f>SUM(N92+N93+N94+N103+N130+N143)</f>
        <v>0</v>
      </c>
      <c r="O144" s="26">
        <f>SUM(O92+O93+O94+O103+O130+O143)</f>
        <v>0</v>
      </c>
      <c r="P144" s="26">
        <f t="shared" si="6"/>
        <v>0</v>
      </c>
      <c r="Q144" s="26">
        <f>SUM(Q92+Q93+Q94+Q103+Q130+Q143)</f>
        <v>0</v>
      </c>
      <c r="R144" s="26">
        <f>SUM(R92+R93+R94+R103+R130+R143)</f>
        <v>390</v>
      </c>
      <c r="S144" s="26">
        <f>SUM(S92+S93+S94+S103+S130+S143)</f>
        <v>51261</v>
      </c>
      <c r="T144" s="26">
        <f t="shared" si="5"/>
        <v>51791</v>
      </c>
    </row>
    <row r="145" spans="1:20" ht="15">
      <c r="A145" s="11" t="s">
        <v>457</v>
      </c>
      <c r="B145" s="5" t="s">
        <v>458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>
        <f t="shared" si="5"/>
        <v>0</v>
      </c>
    </row>
    <row r="146" spans="1:20" ht="15">
      <c r="A146" s="11" t="s">
        <v>655</v>
      </c>
      <c r="B146" s="5" t="s">
        <v>459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>
        <v>24871</v>
      </c>
      <c r="O146" s="26"/>
      <c r="P146" s="26"/>
      <c r="Q146" s="26"/>
      <c r="R146" s="26"/>
      <c r="S146" s="26"/>
      <c r="T146" s="26">
        <f t="shared" si="5"/>
        <v>24871</v>
      </c>
    </row>
    <row r="147" spans="1:20" ht="15">
      <c r="A147" s="200" t="s">
        <v>725</v>
      </c>
      <c r="B147" s="54" t="s">
        <v>459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>
        <f t="shared" si="5"/>
        <v>0</v>
      </c>
    </row>
    <row r="148" spans="1:20" ht="15">
      <c r="A148" s="54" t="s">
        <v>726</v>
      </c>
      <c r="B148" s="54" t="s">
        <v>459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>
        <f t="shared" si="5"/>
        <v>0</v>
      </c>
    </row>
    <row r="149" spans="1:20" ht="15">
      <c r="A149" s="36" t="s">
        <v>656</v>
      </c>
      <c r="B149" s="5" t="s">
        <v>460</v>
      </c>
      <c r="C149" s="26">
        <v>411</v>
      </c>
      <c r="D149" s="26"/>
      <c r="E149" s="26">
        <v>142</v>
      </c>
      <c r="F149" s="26"/>
      <c r="G149" s="26"/>
      <c r="H149" s="26"/>
      <c r="I149" s="26"/>
      <c r="J149" s="26">
        <v>47</v>
      </c>
      <c r="K149" s="26"/>
      <c r="L149" s="26">
        <v>52</v>
      </c>
      <c r="M149" s="26"/>
      <c r="N149" s="26"/>
      <c r="O149" s="26">
        <v>45</v>
      </c>
      <c r="P149" s="26">
        <v>882</v>
      </c>
      <c r="Q149" s="26"/>
      <c r="R149" s="26"/>
      <c r="S149" s="26"/>
      <c r="T149" s="26">
        <f t="shared" si="5"/>
        <v>1579</v>
      </c>
    </row>
    <row r="150" spans="1:20" ht="15">
      <c r="A150" s="201" t="s">
        <v>727</v>
      </c>
      <c r="B150" s="201" t="s">
        <v>460</v>
      </c>
      <c r="C150" s="26">
        <v>140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>
        <f t="shared" si="5"/>
        <v>140</v>
      </c>
    </row>
    <row r="151" spans="1:20" ht="15">
      <c r="A151" s="36" t="s">
        <v>728</v>
      </c>
      <c r="B151" s="5" t="s">
        <v>461</v>
      </c>
      <c r="C151" s="26"/>
      <c r="D151" s="26"/>
      <c r="E151" s="26">
        <v>95</v>
      </c>
      <c r="F151" s="26"/>
      <c r="G151" s="26"/>
      <c r="H151" s="26"/>
      <c r="I151" s="26"/>
      <c r="J151" s="26"/>
      <c r="K151" s="26"/>
      <c r="L151" s="26">
        <v>6387</v>
      </c>
      <c r="M151" s="26">
        <v>88</v>
      </c>
      <c r="N151" s="26">
        <v>6851</v>
      </c>
      <c r="O151" s="26"/>
      <c r="P151" s="26">
        <v>544</v>
      </c>
      <c r="Q151" s="26"/>
      <c r="R151" s="26"/>
      <c r="S151" s="26"/>
      <c r="T151" s="26">
        <f t="shared" si="5"/>
        <v>13965</v>
      </c>
    </row>
    <row r="152" spans="1:20" ht="15">
      <c r="A152" s="202" t="s">
        <v>729</v>
      </c>
      <c r="B152" s="54" t="s">
        <v>461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>
        <f t="shared" si="5"/>
        <v>0</v>
      </c>
    </row>
    <row r="153" spans="1:20" ht="15">
      <c r="A153" s="54" t="s">
        <v>730</v>
      </c>
      <c r="B153" s="54" t="s">
        <v>461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>
        <v>3432</v>
      </c>
      <c r="M153" s="26"/>
      <c r="N153" s="26">
        <v>6851</v>
      </c>
      <c r="O153" s="26"/>
      <c r="P153" s="26"/>
      <c r="Q153" s="26"/>
      <c r="R153" s="26"/>
      <c r="S153" s="26"/>
      <c r="T153" s="26">
        <f t="shared" si="5"/>
        <v>10283</v>
      </c>
    </row>
    <row r="154" spans="1:20" ht="15">
      <c r="A154" s="54" t="s">
        <v>731</v>
      </c>
      <c r="B154" s="54" t="s">
        <v>461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>
        <f t="shared" si="5"/>
        <v>0</v>
      </c>
    </row>
    <row r="155" spans="1:20" ht="15">
      <c r="A155" s="54" t="s">
        <v>732</v>
      </c>
      <c r="B155" s="54" t="s">
        <v>461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>
        <f t="shared" si="5"/>
        <v>0</v>
      </c>
    </row>
    <row r="156" spans="1:20" ht="15">
      <c r="A156" s="54" t="s">
        <v>733</v>
      </c>
      <c r="B156" s="54" t="s">
        <v>461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>
        <f t="shared" si="5"/>
        <v>0</v>
      </c>
    </row>
    <row r="157" spans="1:20" ht="15">
      <c r="A157" s="54" t="s">
        <v>734</v>
      </c>
      <c r="B157" s="54" t="s">
        <v>461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>
        <f t="shared" si="5"/>
        <v>0</v>
      </c>
    </row>
    <row r="158" spans="1:20" ht="15">
      <c r="A158" s="36" t="s">
        <v>462</v>
      </c>
      <c r="B158" s="5" t="s">
        <v>463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>
        <f t="shared" si="5"/>
        <v>0</v>
      </c>
    </row>
    <row r="159" spans="1:20" ht="15">
      <c r="A159" s="36" t="s">
        <v>464</v>
      </c>
      <c r="B159" s="5" t="s">
        <v>465</v>
      </c>
      <c r="C159" s="26">
        <v>110</v>
      </c>
      <c r="D159" s="26"/>
      <c r="E159" s="26"/>
      <c r="F159" s="26"/>
      <c r="G159" s="26"/>
      <c r="H159" s="26"/>
      <c r="I159" s="26"/>
      <c r="J159" s="26"/>
      <c r="K159" s="26"/>
      <c r="L159" s="26">
        <v>807</v>
      </c>
      <c r="M159" s="26"/>
      <c r="N159" s="26">
        <v>6715</v>
      </c>
      <c r="O159" s="26"/>
      <c r="P159" s="26">
        <v>147</v>
      </c>
      <c r="Q159" s="26"/>
      <c r="R159" s="26"/>
      <c r="S159" s="26"/>
      <c r="T159" s="26">
        <f t="shared" si="5"/>
        <v>7779</v>
      </c>
    </row>
    <row r="160" spans="1:20" ht="15">
      <c r="A160" s="36" t="s">
        <v>466</v>
      </c>
      <c r="B160" s="5" t="s">
        <v>467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>
        <v>12</v>
      </c>
      <c r="P160" s="26"/>
      <c r="Q160" s="26"/>
      <c r="R160" s="26"/>
      <c r="S160" s="26"/>
      <c r="T160" s="26">
        <f t="shared" si="5"/>
        <v>12</v>
      </c>
    </row>
    <row r="161" spans="1:20" ht="15">
      <c r="A161" s="11" t="s">
        <v>735</v>
      </c>
      <c r="B161" s="5" t="s">
        <v>468</v>
      </c>
      <c r="C161" s="26">
        <v>2102</v>
      </c>
      <c r="D161" s="26"/>
      <c r="E161" s="26"/>
      <c r="F161" s="26"/>
      <c r="G161" s="26"/>
      <c r="H161" s="26"/>
      <c r="I161" s="26"/>
      <c r="J161" s="26"/>
      <c r="K161" s="26">
        <v>455</v>
      </c>
      <c r="L161" s="26"/>
      <c r="M161" s="26"/>
      <c r="N161" s="26"/>
      <c r="O161" s="26"/>
      <c r="P161" s="26"/>
      <c r="Q161" s="26"/>
      <c r="R161" s="26"/>
      <c r="S161" s="26"/>
      <c r="T161" s="26">
        <f t="shared" si="5"/>
        <v>2557</v>
      </c>
    </row>
    <row r="162" spans="1:20" ht="15">
      <c r="A162" s="201" t="s">
        <v>727</v>
      </c>
      <c r="B162" s="201" t="s">
        <v>468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>
        <f t="shared" si="5"/>
        <v>0</v>
      </c>
    </row>
    <row r="163" spans="1:20" ht="15">
      <c r="A163" s="201" t="s">
        <v>736</v>
      </c>
      <c r="B163" s="201" t="s">
        <v>468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>
        <f t="shared" si="5"/>
        <v>0</v>
      </c>
    </row>
    <row r="164" spans="1:20" ht="15">
      <c r="A164" s="201" t="s">
        <v>737</v>
      </c>
      <c r="B164" s="201" t="s">
        <v>468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>
        <f t="shared" si="5"/>
        <v>0</v>
      </c>
    </row>
    <row r="165" spans="1:20" ht="15">
      <c r="A165" s="11" t="s">
        <v>738</v>
      </c>
      <c r="B165" s="5" t="s">
        <v>469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>
        <f t="shared" si="5"/>
        <v>0</v>
      </c>
    </row>
    <row r="166" spans="1:20" ht="15">
      <c r="A166" s="54" t="s">
        <v>739</v>
      </c>
      <c r="B166" s="201" t="s">
        <v>469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>
        <f t="shared" si="5"/>
        <v>0</v>
      </c>
    </row>
    <row r="167" spans="1:20" ht="15">
      <c r="A167" s="54" t="s">
        <v>740</v>
      </c>
      <c r="B167" s="201" t="s">
        <v>469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>
        <f t="shared" si="5"/>
        <v>0</v>
      </c>
    </row>
    <row r="168" spans="1:20" ht="15">
      <c r="A168" s="54" t="s">
        <v>741</v>
      </c>
      <c r="B168" s="201" t="s">
        <v>469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>
        <f t="shared" si="5"/>
        <v>0</v>
      </c>
    </row>
    <row r="169" spans="1:20" ht="15">
      <c r="A169" s="54" t="s">
        <v>742</v>
      </c>
      <c r="B169" s="201" t="s">
        <v>469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>
        <f t="shared" si="5"/>
        <v>0</v>
      </c>
    </row>
    <row r="170" spans="1:20" ht="15">
      <c r="A170" s="11" t="s">
        <v>743</v>
      </c>
      <c r="B170" s="5" t="s">
        <v>470</v>
      </c>
      <c r="C170" s="26">
        <v>45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>
        <f t="shared" si="5"/>
        <v>45</v>
      </c>
    </row>
    <row r="171" spans="1:20" ht="15">
      <c r="A171" s="201" t="s">
        <v>744</v>
      </c>
      <c r="B171" s="201" t="s">
        <v>470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>
        <f t="shared" si="5"/>
        <v>0</v>
      </c>
    </row>
    <row r="172" spans="1:20" ht="27">
      <c r="A172" s="54" t="s">
        <v>745</v>
      </c>
      <c r="B172" s="201" t="s">
        <v>470</v>
      </c>
      <c r="C172" s="26">
        <v>9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>
        <f t="shared" si="5"/>
        <v>9</v>
      </c>
    </row>
    <row r="173" spans="1:20" ht="15">
      <c r="A173" s="54" t="s">
        <v>746</v>
      </c>
      <c r="B173" s="201" t="s">
        <v>470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>
        <f t="shared" si="5"/>
        <v>0</v>
      </c>
    </row>
    <row r="174" spans="1:20" ht="15">
      <c r="A174" s="55" t="s">
        <v>747</v>
      </c>
      <c r="B174" s="198" t="s">
        <v>471</v>
      </c>
      <c r="C174" s="26">
        <f>SUM(C145+C146+C149+C151+C158+C159+C160+C161+C170)</f>
        <v>2668</v>
      </c>
      <c r="D174" s="26">
        <f aca="true" t="shared" si="7" ref="D174:S174">SUM(D145+D146+D149+D151+D158+D159+D160+D161+D170)</f>
        <v>0</v>
      </c>
      <c r="E174" s="26">
        <f t="shared" si="7"/>
        <v>237</v>
      </c>
      <c r="F174" s="26">
        <f t="shared" si="7"/>
        <v>0</v>
      </c>
      <c r="G174" s="26">
        <f t="shared" si="7"/>
        <v>0</v>
      </c>
      <c r="H174" s="26">
        <f t="shared" si="7"/>
        <v>0</v>
      </c>
      <c r="I174" s="26">
        <f t="shared" si="7"/>
        <v>0</v>
      </c>
      <c r="J174" s="26">
        <f t="shared" si="7"/>
        <v>47</v>
      </c>
      <c r="K174" s="26">
        <f t="shared" si="7"/>
        <v>455</v>
      </c>
      <c r="L174" s="26">
        <f t="shared" si="7"/>
        <v>7246</v>
      </c>
      <c r="M174" s="26">
        <f t="shared" si="7"/>
        <v>88</v>
      </c>
      <c r="N174" s="26">
        <f t="shared" si="7"/>
        <v>38437</v>
      </c>
      <c r="O174" s="26">
        <f t="shared" si="7"/>
        <v>57</v>
      </c>
      <c r="P174" s="26">
        <f t="shared" si="7"/>
        <v>1573</v>
      </c>
      <c r="Q174" s="26">
        <f t="shared" si="7"/>
        <v>0</v>
      </c>
      <c r="R174" s="26">
        <f t="shared" si="7"/>
        <v>0</v>
      </c>
      <c r="S174" s="26">
        <f t="shared" si="7"/>
        <v>0</v>
      </c>
      <c r="T174" s="26">
        <f t="shared" si="5"/>
        <v>50808</v>
      </c>
    </row>
    <row r="175" spans="1:20" ht="15">
      <c r="A175" s="13" t="s">
        <v>748</v>
      </c>
      <c r="B175" s="7" t="s">
        <v>472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>
        <f t="shared" si="5"/>
        <v>0</v>
      </c>
    </row>
    <row r="176" spans="1:20" ht="15">
      <c r="A176" s="54" t="s">
        <v>749</v>
      </c>
      <c r="B176" s="201" t="s">
        <v>472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>
        <f t="shared" si="5"/>
        <v>0</v>
      </c>
    </row>
    <row r="177" spans="1:20" ht="15">
      <c r="A177" s="13" t="s">
        <v>750</v>
      </c>
      <c r="B177" s="7" t="s">
        <v>473</v>
      </c>
      <c r="C177" s="26">
        <v>4375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>
        <f t="shared" si="5"/>
        <v>4375</v>
      </c>
    </row>
    <row r="178" spans="1:20" ht="15">
      <c r="A178" s="54" t="s">
        <v>751</v>
      </c>
      <c r="B178" s="201" t="s">
        <v>473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>
        <f t="shared" si="5"/>
        <v>0</v>
      </c>
    </row>
    <row r="179" spans="1:20" ht="15">
      <c r="A179" s="13" t="s">
        <v>474</v>
      </c>
      <c r="B179" s="7" t="s">
        <v>475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>
        <f t="shared" si="5"/>
        <v>0</v>
      </c>
    </row>
    <row r="180" spans="1:20" ht="15">
      <c r="A180" s="13" t="s">
        <v>752</v>
      </c>
      <c r="B180" s="7" t="s">
        <v>476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>
        <f t="shared" si="5"/>
        <v>0</v>
      </c>
    </row>
    <row r="181" spans="1:20" ht="15">
      <c r="A181" s="54" t="s">
        <v>753</v>
      </c>
      <c r="B181" s="201" t="s">
        <v>476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>
        <f t="shared" si="5"/>
        <v>0</v>
      </c>
    </row>
    <row r="182" spans="1:20" ht="15">
      <c r="A182" s="13" t="s">
        <v>477</v>
      </c>
      <c r="B182" s="7" t="s">
        <v>478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>
        <f t="shared" si="5"/>
        <v>0</v>
      </c>
    </row>
    <row r="183" spans="1:20" ht="15">
      <c r="A183" s="197" t="s">
        <v>7</v>
      </c>
      <c r="B183" s="198" t="s">
        <v>479</v>
      </c>
      <c r="C183" s="26">
        <f>SUM(C175+C177+C179+C180+C182)</f>
        <v>4375</v>
      </c>
      <c r="D183" s="26">
        <f aca="true" t="shared" si="8" ref="D183:S183">SUM(D175+D177+D179+D180+D182)</f>
        <v>0</v>
      </c>
      <c r="E183" s="26">
        <f t="shared" si="8"/>
        <v>0</v>
      </c>
      <c r="F183" s="26">
        <f t="shared" si="8"/>
        <v>0</v>
      </c>
      <c r="G183" s="26">
        <f t="shared" si="8"/>
        <v>0</v>
      </c>
      <c r="H183" s="26">
        <f t="shared" si="8"/>
        <v>0</v>
      </c>
      <c r="I183" s="26">
        <f t="shared" si="8"/>
        <v>0</v>
      </c>
      <c r="J183" s="26">
        <f t="shared" si="8"/>
        <v>0</v>
      </c>
      <c r="K183" s="26">
        <f t="shared" si="8"/>
        <v>0</v>
      </c>
      <c r="L183" s="26">
        <f t="shared" si="8"/>
        <v>0</v>
      </c>
      <c r="M183" s="26">
        <f t="shared" si="8"/>
        <v>0</v>
      </c>
      <c r="N183" s="26">
        <f>SUM(N175+N177+N179+N180+N182)</f>
        <v>0</v>
      </c>
      <c r="O183" s="26">
        <f>SUM(O175+O177+O179+O180+O182)</f>
        <v>0</v>
      </c>
      <c r="P183" s="26">
        <f t="shared" si="8"/>
        <v>0</v>
      </c>
      <c r="Q183" s="26">
        <f>SUM(Q175+Q177+Q179+Q180+Q182)</f>
        <v>0</v>
      </c>
      <c r="R183" s="26">
        <f>SUM(R175+R177+R179+R180+R182)</f>
        <v>0</v>
      </c>
      <c r="S183" s="26">
        <f t="shared" si="8"/>
        <v>0</v>
      </c>
      <c r="T183" s="26">
        <f t="shared" si="5"/>
        <v>4375</v>
      </c>
    </row>
    <row r="184" spans="1:20" ht="25.5">
      <c r="A184" s="13" t="s">
        <v>480</v>
      </c>
      <c r="B184" s="7" t="s">
        <v>481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>
        <f t="shared" si="5"/>
        <v>0</v>
      </c>
    </row>
    <row r="185" spans="1:20" ht="15">
      <c r="A185" s="11" t="s">
        <v>110</v>
      </c>
      <c r="B185" s="4" t="s">
        <v>482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>
        <f t="shared" si="5"/>
        <v>0</v>
      </c>
    </row>
    <row r="186" spans="1:20" ht="15">
      <c r="A186" s="11" t="s">
        <v>111</v>
      </c>
      <c r="B186" s="4" t="s">
        <v>482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>
        <f t="shared" si="5"/>
        <v>0</v>
      </c>
    </row>
    <row r="187" spans="1:20" ht="15">
      <c r="A187" s="11" t="s">
        <v>119</v>
      </c>
      <c r="B187" s="4" t="s">
        <v>482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>
        <f t="shared" si="5"/>
        <v>0</v>
      </c>
    </row>
    <row r="188" spans="1:20" ht="15">
      <c r="A188" s="4" t="s">
        <v>118</v>
      </c>
      <c r="B188" s="4" t="s">
        <v>482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>
        <f t="shared" si="5"/>
        <v>0</v>
      </c>
    </row>
    <row r="189" spans="1:20" ht="15">
      <c r="A189" s="4" t="s">
        <v>117</v>
      </c>
      <c r="B189" s="4" t="s">
        <v>482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>
        <f t="shared" si="5"/>
        <v>0</v>
      </c>
    </row>
    <row r="190" spans="1:20" ht="15">
      <c r="A190" s="4" t="s">
        <v>116</v>
      </c>
      <c r="B190" s="4" t="s">
        <v>482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>
        <f t="shared" si="5"/>
        <v>0</v>
      </c>
    </row>
    <row r="191" spans="1:20" ht="15">
      <c r="A191" s="11" t="s">
        <v>115</v>
      </c>
      <c r="B191" s="4" t="s">
        <v>482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>
        <f t="shared" si="5"/>
        <v>0</v>
      </c>
    </row>
    <row r="192" spans="1:20" ht="15">
      <c r="A192" s="11" t="s">
        <v>120</v>
      </c>
      <c r="B192" s="4" t="s">
        <v>482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>
        <f t="shared" si="5"/>
        <v>0</v>
      </c>
    </row>
    <row r="193" spans="1:20" ht="15">
      <c r="A193" s="11" t="s">
        <v>112</v>
      </c>
      <c r="B193" s="4" t="s">
        <v>482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>
        <f t="shared" si="5"/>
        <v>0</v>
      </c>
    </row>
    <row r="194" spans="1:20" ht="15">
      <c r="A194" s="11" t="s">
        <v>113</v>
      </c>
      <c r="B194" s="4" t="s">
        <v>482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>
        <f t="shared" si="5"/>
        <v>0</v>
      </c>
    </row>
    <row r="195" spans="1:20" ht="25.5">
      <c r="A195" s="6" t="s">
        <v>36</v>
      </c>
      <c r="B195" s="7" t="s">
        <v>482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>
        <f t="shared" si="5"/>
        <v>0</v>
      </c>
    </row>
    <row r="196" spans="1:20" ht="15">
      <c r="A196" s="11" t="s">
        <v>110</v>
      </c>
      <c r="B196" s="4" t="s">
        <v>483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>
        <f t="shared" si="5"/>
        <v>0</v>
      </c>
    </row>
    <row r="197" spans="1:20" ht="15">
      <c r="A197" s="11" t="s">
        <v>111</v>
      </c>
      <c r="B197" s="4" t="s">
        <v>483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>
        <f t="shared" si="5"/>
        <v>0</v>
      </c>
    </row>
    <row r="198" spans="1:20" ht="15">
      <c r="A198" s="11" t="s">
        <v>119</v>
      </c>
      <c r="B198" s="4" t="s">
        <v>483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>
        <f t="shared" si="5"/>
        <v>0</v>
      </c>
    </row>
    <row r="199" spans="1:20" ht="15">
      <c r="A199" s="4" t="s">
        <v>118</v>
      </c>
      <c r="B199" s="4" t="s">
        <v>483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>
        <f t="shared" si="5"/>
        <v>0</v>
      </c>
    </row>
    <row r="200" spans="1:20" ht="15">
      <c r="A200" s="4" t="s">
        <v>117</v>
      </c>
      <c r="B200" s="4" t="s">
        <v>483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>
        <f t="shared" si="5"/>
        <v>0</v>
      </c>
    </row>
    <row r="201" spans="1:20" ht="15">
      <c r="A201" s="4" t="s">
        <v>116</v>
      </c>
      <c r="B201" s="4" t="s">
        <v>483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>
        <f aca="true" t="shared" si="9" ref="T201:T264">SUM(C201:S201)</f>
        <v>0</v>
      </c>
    </row>
    <row r="202" spans="1:20" ht="15">
      <c r="A202" s="11" t="s">
        <v>115</v>
      </c>
      <c r="B202" s="4" t="s">
        <v>483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>
        <f t="shared" si="9"/>
        <v>0</v>
      </c>
    </row>
    <row r="203" spans="1:20" ht="15">
      <c r="A203" s="11" t="s">
        <v>114</v>
      </c>
      <c r="B203" s="4" t="s">
        <v>483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>
        <f t="shared" si="9"/>
        <v>0</v>
      </c>
    </row>
    <row r="204" spans="1:20" ht="15">
      <c r="A204" s="11" t="s">
        <v>112</v>
      </c>
      <c r="B204" s="4" t="s">
        <v>483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>
        <f t="shared" si="9"/>
        <v>0</v>
      </c>
    </row>
    <row r="205" spans="1:20" ht="15">
      <c r="A205" s="11" t="s">
        <v>113</v>
      </c>
      <c r="B205" s="4" t="s">
        <v>483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>
        <f t="shared" si="9"/>
        <v>0</v>
      </c>
    </row>
    <row r="206" spans="1:20" ht="15">
      <c r="A206" s="13" t="s">
        <v>37</v>
      </c>
      <c r="B206" s="7" t="s">
        <v>483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>
        <f t="shared" si="9"/>
        <v>0</v>
      </c>
    </row>
    <row r="207" spans="1:20" ht="15">
      <c r="A207" s="197" t="s">
        <v>8</v>
      </c>
      <c r="B207" s="198" t="s">
        <v>484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>
        <f t="shared" si="9"/>
        <v>0</v>
      </c>
    </row>
    <row r="208" spans="1:20" ht="25.5">
      <c r="A208" s="13" t="s">
        <v>485</v>
      </c>
      <c r="B208" s="7" t="s">
        <v>486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>
        <f t="shared" si="9"/>
        <v>0</v>
      </c>
    </row>
    <row r="209" spans="1:20" ht="15">
      <c r="A209" s="11" t="s">
        <v>110</v>
      </c>
      <c r="B209" s="4" t="s">
        <v>680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>
        <f t="shared" si="9"/>
        <v>0</v>
      </c>
    </row>
    <row r="210" spans="1:20" ht="15">
      <c r="A210" s="11" t="s">
        <v>111</v>
      </c>
      <c r="B210" s="4" t="s">
        <v>680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>
        <f t="shared" si="9"/>
        <v>0</v>
      </c>
    </row>
    <row r="211" spans="1:20" ht="15">
      <c r="A211" s="11" t="s">
        <v>119</v>
      </c>
      <c r="B211" s="4" t="s">
        <v>680</v>
      </c>
      <c r="C211" s="26">
        <v>304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>
        <f t="shared" si="9"/>
        <v>304</v>
      </c>
    </row>
    <row r="212" spans="1:20" ht="15">
      <c r="A212" s="4" t="s">
        <v>118</v>
      </c>
      <c r="B212" s="4" t="s">
        <v>680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>
        <f t="shared" si="9"/>
        <v>0</v>
      </c>
    </row>
    <row r="213" spans="1:20" ht="15">
      <c r="A213" s="4" t="s">
        <v>117</v>
      </c>
      <c r="B213" s="4" t="s">
        <v>680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>
        <f t="shared" si="9"/>
        <v>0</v>
      </c>
    </row>
    <row r="214" spans="1:20" ht="15">
      <c r="A214" s="4" t="s">
        <v>116</v>
      </c>
      <c r="B214" s="4" t="s">
        <v>680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>
        <f t="shared" si="9"/>
        <v>0</v>
      </c>
    </row>
    <row r="215" spans="1:20" ht="15">
      <c r="A215" s="11" t="s">
        <v>115</v>
      </c>
      <c r="B215" s="4" t="s">
        <v>680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>
        <f t="shared" si="9"/>
        <v>0</v>
      </c>
    </row>
    <row r="216" spans="1:20" ht="15">
      <c r="A216" s="11" t="s">
        <v>120</v>
      </c>
      <c r="B216" s="4" t="s">
        <v>680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>
        <f t="shared" si="9"/>
        <v>0</v>
      </c>
    </row>
    <row r="217" spans="1:20" ht="15">
      <c r="A217" s="11" t="s">
        <v>112</v>
      </c>
      <c r="B217" s="4" t="s">
        <v>680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>
        <f t="shared" si="9"/>
        <v>0</v>
      </c>
    </row>
    <row r="218" spans="1:20" ht="15">
      <c r="A218" s="11" t="s">
        <v>113</v>
      </c>
      <c r="B218" s="4" t="s">
        <v>680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>
        <f t="shared" si="9"/>
        <v>0</v>
      </c>
    </row>
    <row r="219" spans="1:20" ht="25.5">
      <c r="A219" s="6" t="s">
        <v>38</v>
      </c>
      <c r="B219" s="7" t="s">
        <v>680</v>
      </c>
      <c r="C219" s="26">
        <f>SUM(C209:C218)</f>
        <v>304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>
        <f t="shared" si="9"/>
        <v>304</v>
      </c>
    </row>
    <row r="220" spans="1:20" ht="15">
      <c r="A220" s="11" t="s">
        <v>110</v>
      </c>
      <c r="B220" s="4" t="s">
        <v>681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>
        <f t="shared" si="9"/>
        <v>0</v>
      </c>
    </row>
    <row r="221" spans="1:20" ht="15">
      <c r="A221" s="11" t="s">
        <v>111</v>
      </c>
      <c r="B221" s="4" t="s">
        <v>681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>
        <v>150</v>
      </c>
      <c r="M221" s="26"/>
      <c r="N221" s="26"/>
      <c r="O221" s="26"/>
      <c r="P221" s="26"/>
      <c r="Q221" s="26"/>
      <c r="R221" s="26"/>
      <c r="S221" s="26"/>
      <c r="T221" s="26">
        <f t="shared" si="9"/>
        <v>150</v>
      </c>
    </row>
    <row r="222" spans="1:20" ht="15">
      <c r="A222" s="11" t="s">
        <v>119</v>
      </c>
      <c r="B222" s="4" t="s">
        <v>681</v>
      </c>
      <c r="C222" s="26"/>
      <c r="D222" s="26"/>
      <c r="E222" s="26"/>
      <c r="F222" s="26"/>
      <c r="G222" s="26"/>
      <c r="H222" s="26"/>
      <c r="I222" s="26"/>
      <c r="J222" s="26"/>
      <c r="K222" s="26">
        <v>473</v>
      </c>
      <c r="L222" s="26"/>
      <c r="M222" s="26"/>
      <c r="N222" s="26"/>
      <c r="O222" s="26"/>
      <c r="P222" s="26"/>
      <c r="Q222" s="26"/>
      <c r="R222" s="26"/>
      <c r="S222" s="26"/>
      <c r="T222" s="26">
        <f t="shared" si="9"/>
        <v>473</v>
      </c>
    </row>
    <row r="223" spans="1:20" ht="15">
      <c r="A223" s="4" t="s">
        <v>118</v>
      </c>
      <c r="B223" s="4" t="s">
        <v>681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>
        <f t="shared" si="9"/>
        <v>0</v>
      </c>
    </row>
    <row r="224" spans="1:20" ht="15">
      <c r="A224" s="4" t="s">
        <v>117</v>
      </c>
      <c r="B224" s="4" t="s">
        <v>681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>
        <f t="shared" si="9"/>
        <v>0</v>
      </c>
    </row>
    <row r="225" spans="1:20" ht="15">
      <c r="A225" s="4" t="s">
        <v>116</v>
      </c>
      <c r="B225" s="4" t="s">
        <v>681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>
        <f t="shared" si="9"/>
        <v>0</v>
      </c>
    </row>
    <row r="226" spans="1:20" ht="15">
      <c r="A226" s="11" t="s">
        <v>115</v>
      </c>
      <c r="B226" s="4" t="s">
        <v>681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>
        <f t="shared" si="9"/>
        <v>0</v>
      </c>
    </row>
    <row r="227" spans="1:20" ht="15">
      <c r="A227" s="11" t="s">
        <v>114</v>
      </c>
      <c r="B227" s="4" t="s">
        <v>681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>
        <f t="shared" si="9"/>
        <v>0</v>
      </c>
    </row>
    <row r="228" spans="1:20" ht="15">
      <c r="A228" s="11" t="s">
        <v>112</v>
      </c>
      <c r="B228" s="4" t="s">
        <v>681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>
        <f t="shared" si="9"/>
        <v>0</v>
      </c>
    </row>
    <row r="229" spans="1:20" ht="15">
      <c r="A229" s="11" t="s">
        <v>113</v>
      </c>
      <c r="B229" s="4" t="s">
        <v>681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>
        <f t="shared" si="9"/>
        <v>0</v>
      </c>
    </row>
    <row r="230" spans="1:20" ht="15">
      <c r="A230" s="13" t="s">
        <v>39</v>
      </c>
      <c r="B230" s="7" t="s">
        <v>681</v>
      </c>
      <c r="C230" s="26">
        <f>SUM(C220:C229)</f>
        <v>0</v>
      </c>
      <c r="D230" s="26">
        <f aca="true" t="shared" si="10" ref="D230:S230">SUM(D220:D229)</f>
        <v>0</v>
      </c>
      <c r="E230" s="26">
        <f t="shared" si="10"/>
        <v>0</v>
      </c>
      <c r="F230" s="26">
        <f t="shared" si="10"/>
        <v>0</v>
      </c>
      <c r="G230" s="26">
        <f t="shared" si="10"/>
        <v>0</v>
      </c>
      <c r="H230" s="26">
        <f t="shared" si="10"/>
        <v>0</v>
      </c>
      <c r="I230" s="26">
        <f t="shared" si="10"/>
        <v>0</v>
      </c>
      <c r="J230" s="26">
        <f t="shared" si="10"/>
        <v>0</v>
      </c>
      <c r="K230" s="26">
        <f t="shared" si="10"/>
        <v>473</v>
      </c>
      <c r="L230" s="26">
        <f t="shared" si="10"/>
        <v>150</v>
      </c>
      <c r="M230" s="26">
        <f t="shared" si="10"/>
        <v>0</v>
      </c>
      <c r="N230" s="26">
        <f>SUM(N220:N229)</f>
        <v>0</v>
      </c>
      <c r="O230" s="26">
        <f>SUM(O220:O229)</f>
        <v>0</v>
      </c>
      <c r="P230" s="26">
        <f t="shared" si="10"/>
        <v>0</v>
      </c>
      <c r="Q230" s="26">
        <f>SUM(Q220:Q229)</f>
        <v>0</v>
      </c>
      <c r="R230" s="26">
        <f>SUM(R220:R229)</f>
        <v>0</v>
      </c>
      <c r="S230" s="26">
        <f t="shared" si="10"/>
        <v>0</v>
      </c>
      <c r="T230" s="26">
        <f t="shared" si="9"/>
        <v>623</v>
      </c>
    </row>
    <row r="231" spans="1:20" ht="15">
      <c r="A231" s="197" t="s">
        <v>10</v>
      </c>
      <c r="B231" s="198" t="s">
        <v>489</v>
      </c>
      <c r="C231" s="26">
        <f>SUM(C208+C219+C230)</f>
        <v>304</v>
      </c>
      <c r="D231" s="26">
        <f aca="true" t="shared" si="11" ref="D231:S231">SUM(D208+D219+D230)</f>
        <v>0</v>
      </c>
      <c r="E231" s="26">
        <f t="shared" si="11"/>
        <v>0</v>
      </c>
      <c r="F231" s="26">
        <f t="shared" si="11"/>
        <v>0</v>
      </c>
      <c r="G231" s="26">
        <f t="shared" si="11"/>
        <v>0</v>
      </c>
      <c r="H231" s="26">
        <f t="shared" si="11"/>
        <v>0</v>
      </c>
      <c r="I231" s="26">
        <f t="shared" si="11"/>
        <v>0</v>
      </c>
      <c r="J231" s="26">
        <f t="shared" si="11"/>
        <v>0</v>
      </c>
      <c r="K231" s="26">
        <f t="shared" si="11"/>
        <v>473</v>
      </c>
      <c r="L231" s="26">
        <f t="shared" si="11"/>
        <v>150</v>
      </c>
      <c r="M231" s="26">
        <f t="shared" si="11"/>
        <v>0</v>
      </c>
      <c r="N231" s="26">
        <f>SUM(N208+N219+N230)</f>
        <v>0</v>
      </c>
      <c r="O231" s="26">
        <f>SUM(O208+O219+O230)</f>
        <v>0</v>
      </c>
      <c r="P231" s="26">
        <f t="shared" si="11"/>
        <v>0</v>
      </c>
      <c r="Q231" s="26">
        <f>SUM(Q208+Q219+Q230)</f>
        <v>0</v>
      </c>
      <c r="R231" s="26">
        <f>SUM(R208+R219+R230)</f>
        <v>0</v>
      </c>
      <c r="S231" s="26">
        <f t="shared" si="11"/>
        <v>0</v>
      </c>
      <c r="T231" s="26">
        <f t="shared" si="9"/>
        <v>927</v>
      </c>
    </row>
    <row r="232" spans="1:20" ht="15">
      <c r="A232" s="203" t="s">
        <v>9</v>
      </c>
      <c r="B232" s="204" t="s">
        <v>490</v>
      </c>
      <c r="C232" s="205">
        <f>SUM(C50+C86+C144+C174+C183+C207+C231)</f>
        <v>22474</v>
      </c>
      <c r="D232" s="205">
        <f aca="true" t="shared" si="12" ref="D232:S232">SUM(D50+D86+D144+D174+D183+D207+D231)</f>
        <v>140</v>
      </c>
      <c r="E232" s="205">
        <f t="shared" si="12"/>
        <v>237</v>
      </c>
      <c r="F232" s="205">
        <f t="shared" si="12"/>
        <v>56499</v>
      </c>
      <c r="G232" s="205">
        <f t="shared" si="12"/>
        <v>0</v>
      </c>
      <c r="H232" s="205">
        <f t="shared" si="12"/>
        <v>0</v>
      </c>
      <c r="I232" s="205">
        <f t="shared" si="12"/>
        <v>3208</v>
      </c>
      <c r="J232" s="205">
        <f t="shared" si="12"/>
        <v>47</v>
      </c>
      <c r="K232" s="205">
        <f t="shared" si="12"/>
        <v>928</v>
      </c>
      <c r="L232" s="205">
        <f t="shared" si="12"/>
        <v>7396</v>
      </c>
      <c r="M232" s="205">
        <f t="shared" si="12"/>
        <v>88</v>
      </c>
      <c r="N232" s="205">
        <f>SUM(N50+N86+N144+N174+N183+N207+N231)</f>
        <v>38437</v>
      </c>
      <c r="O232" s="205">
        <f>SUM(O50+O86+O144+O174+O183+O207+O231)</f>
        <v>57</v>
      </c>
      <c r="P232" s="205">
        <f t="shared" si="12"/>
        <v>1573</v>
      </c>
      <c r="Q232" s="205">
        <f>SUM(Q50+Q86+Q144+Q174+Q183+Q207+Q231)</f>
        <v>1086</v>
      </c>
      <c r="R232" s="205">
        <f>SUM(R50+R86+R144+R174+R183+R207+R231)</f>
        <v>390</v>
      </c>
      <c r="S232" s="205">
        <f t="shared" si="12"/>
        <v>51261</v>
      </c>
      <c r="T232" s="205">
        <f t="shared" si="9"/>
        <v>183821</v>
      </c>
    </row>
    <row r="233" spans="1:20" ht="15.75">
      <c r="A233" s="206"/>
      <c r="B233" s="64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>
        <f t="shared" si="9"/>
        <v>0</v>
      </c>
    </row>
    <row r="234" spans="1:20" ht="15.75">
      <c r="A234" s="206"/>
      <c r="B234" s="64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>
        <f t="shared" si="9"/>
        <v>0</v>
      </c>
    </row>
    <row r="235" spans="1:20" ht="15">
      <c r="A235" s="19" t="s">
        <v>668</v>
      </c>
      <c r="B235" s="4" t="s">
        <v>491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>
        <f t="shared" si="9"/>
        <v>0</v>
      </c>
    </row>
    <row r="236" spans="1:20" ht="15">
      <c r="A236" s="54" t="s">
        <v>363</v>
      </c>
      <c r="B236" s="54" t="s">
        <v>491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>
        <f t="shared" si="9"/>
        <v>0</v>
      </c>
    </row>
    <row r="237" spans="1:20" ht="15">
      <c r="A237" s="10" t="s">
        <v>492</v>
      </c>
      <c r="B237" s="4" t="s">
        <v>493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>
        <f t="shared" si="9"/>
        <v>0</v>
      </c>
    </row>
    <row r="238" spans="1:20" ht="15">
      <c r="A238" s="19" t="s">
        <v>40</v>
      </c>
      <c r="B238" s="4" t="s">
        <v>494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>
        <f t="shared" si="9"/>
        <v>0</v>
      </c>
    </row>
    <row r="239" spans="1:20" ht="15">
      <c r="A239" s="54" t="s">
        <v>363</v>
      </c>
      <c r="B239" s="54" t="s">
        <v>494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>
        <f t="shared" si="9"/>
        <v>0</v>
      </c>
    </row>
    <row r="240" spans="1:20" ht="15">
      <c r="A240" s="9" t="s">
        <v>11</v>
      </c>
      <c r="B240" s="6" t="s">
        <v>495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>
        <f t="shared" si="9"/>
        <v>0</v>
      </c>
    </row>
    <row r="241" spans="1:20" ht="15">
      <c r="A241" s="10" t="s">
        <v>41</v>
      </c>
      <c r="B241" s="4" t="s">
        <v>496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>
        <f t="shared" si="9"/>
        <v>0</v>
      </c>
    </row>
    <row r="242" spans="1:20" ht="15">
      <c r="A242" s="54" t="s">
        <v>371</v>
      </c>
      <c r="B242" s="54" t="s">
        <v>496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>
        <f t="shared" si="9"/>
        <v>0</v>
      </c>
    </row>
    <row r="243" spans="1:20" ht="15">
      <c r="A243" s="19" t="s">
        <v>497</v>
      </c>
      <c r="B243" s="4" t="s">
        <v>498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>
        <f t="shared" si="9"/>
        <v>0</v>
      </c>
    </row>
    <row r="244" spans="1:20" ht="15">
      <c r="A244" s="11" t="s">
        <v>42</v>
      </c>
      <c r="B244" s="4" t="s">
        <v>499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>
        <f t="shared" si="9"/>
        <v>0</v>
      </c>
    </row>
    <row r="245" spans="1:20" ht="15">
      <c r="A245" s="54" t="s">
        <v>372</v>
      </c>
      <c r="B245" s="54" t="s">
        <v>499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>
        <f t="shared" si="9"/>
        <v>0</v>
      </c>
    </row>
    <row r="246" spans="1:20" ht="15">
      <c r="A246" s="19" t="s">
        <v>500</v>
      </c>
      <c r="B246" s="4" t="s">
        <v>501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>
        <f t="shared" si="9"/>
        <v>0</v>
      </c>
    </row>
    <row r="247" spans="1:20" ht="15">
      <c r="A247" s="20" t="s">
        <v>12</v>
      </c>
      <c r="B247" s="6" t="s">
        <v>502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>
        <f t="shared" si="9"/>
        <v>0</v>
      </c>
    </row>
    <row r="248" spans="1:20" ht="15">
      <c r="A248" s="4" t="s">
        <v>124</v>
      </c>
      <c r="B248" s="4" t="s">
        <v>503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>
        <f t="shared" si="9"/>
        <v>0</v>
      </c>
    </row>
    <row r="249" spans="1:20" ht="15">
      <c r="A249" s="4" t="s">
        <v>125</v>
      </c>
      <c r="B249" s="4" t="s">
        <v>503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>
        <f t="shared" si="9"/>
        <v>0</v>
      </c>
    </row>
    <row r="250" spans="1:20" ht="15">
      <c r="A250" s="4" t="s">
        <v>122</v>
      </c>
      <c r="B250" s="4" t="s">
        <v>504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>
        <f t="shared" si="9"/>
        <v>0</v>
      </c>
    </row>
    <row r="251" spans="1:20" ht="15">
      <c r="A251" s="4" t="s">
        <v>123</v>
      </c>
      <c r="B251" s="4" t="s">
        <v>504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>
        <f t="shared" si="9"/>
        <v>0</v>
      </c>
    </row>
    <row r="252" spans="1:20" ht="15">
      <c r="A252" s="6" t="s">
        <v>13</v>
      </c>
      <c r="B252" s="6" t="s">
        <v>505</v>
      </c>
      <c r="C252" s="26"/>
      <c r="D252" s="26"/>
      <c r="E252" s="26"/>
      <c r="F252" s="26"/>
      <c r="G252" s="26"/>
      <c r="H252" s="26">
        <v>171003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>
        <f t="shared" si="9"/>
        <v>171003</v>
      </c>
    </row>
    <row r="253" spans="1:20" ht="15">
      <c r="A253" s="20" t="s">
        <v>506</v>
      </c>
      <c r="B253" s="6" t="s">
        <v>507</v>
      </c>
      <c r="C253" s="26"/>
      <c r="D253" s="26"/>
      <c r="E253" s="26"/>
      <c r="F253" s="26"/>
      <c r="G253" s="26">
        <v>1992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>
        <f t="shared" si="9"/>
        <v>1992</v>
      </c>
    </row>
    <row r="254" spans="1:20" ht="15">
      <c r="A254" s="20" t="s">
        <v>508</v>
      </c>
      <c r="B254" s="6" t="s">
        <v>509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>
        <f t="shared" si="9"/>
        <v>0</v>
      </c>
    </row>
    <row r="255" spans="1:20" ht="15">
      <c r="A255" s="20" t="s">
        <v>510</v>
      </c>
      <c r="B255" s="6" t="s">
        <v>511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>
        <f t="shared" si="9"/>
        <v>0</v>
      </c>
    </row>
    <row r="256" spans="1:20" ht="15">
      <c r="A256" s="20" t="s">
        <v>512</v>
      </c>
      <c r="B256" s="6" t="s">
        <v>513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>
        <f t="shared" si="9"/>
        <v>0</v>
      </c>
    </row>
    <row r="257" spans="1:20" ht="15">
      <c r="A257" s="9" t="s">
        <v>142</v>
      </c>
      <c r="B257" s="6" t="s">
        <v>514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>
        <f t="shared" si="9"/>
        <v>0</v>
      </c>
    </row>
    <row r="258" spans="1:20" ht="15">
      <c r="A258" s="13" t="s">
        <v>515</v>
      </c>
      <c r="B258" s="6" t="s">
        <v>514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>
        <f t="shared" si="9"/>
        <v>0</v>
      </c>
    </row>
    <row r="259" spans="1:20" ht="15">
      <c r="A259" s="207" t="s">
        <v>14</v>
      </c>
      <c r="B259" s="38" t="s">
        <v>516</v>
      </c>
      <c r="C259" s="26"/>
      <c r="D259" s="26"/>
      <c r="E259" s="26"/>
      <c r="F259" s="26"/>
      <c r="G259" s="26">
        <f>SUM(G240+G247+G252+G253+G254+G255+G256+G257)</f>
        <v>1992</v>
      </c>
      <c r="H259" s="26">
        <f aca="true" t="shared" si="13" ref="H259:S259">SUM(H240+H247+H252+H253+H254+H255+H256+H257)</f>
        <v>171003</v>
      </c>
      <c r="I259" s="26">
        <f t="shared" si="13"/>
        <v>0</v>
      </c>
      <c r="J259" s="26">
        <f t="shared" si="13"/>
        <v>0</v>
      </c>
      <c r="K259" s="26">
        <f t="shared" si="13"/>
        <v>0</v>
      </c>
      <c r="L259" s="26">
        <f t="shared" si="13"/>
        <v>0</v>
      </c>
      <c r="M259" s="26">
        <f t="shared" si="13"/>
        <v>0</v>
      </c>
      <c r="N259" s="26">
        <f t="shared" si="13"/>
        <v>0</v>
      </c>
      <c r="O259" s="26">
        <f t="shared" si="13"/>
        <v>0</v>
      </c>
      <c r="P259" s="26">
        <f t="shared" si="13"/>
        <v>0</v>
      </c>
      <c r="Q259" s="26">
        <f t="shared" si="13"/>
        <v>0</v>
      </c>
      <c r="R259" s="26">
        <f t="shared" si="13"/>
        <v>0</v>
      </c>
      <c r="S259" s="26">
        <f t="shared" si="13"/>
        <v>0</v>
      </c>
      <c r="T259" s="26">
        <f t="shared" si="9"/>
        <v>172995</v>
      </c>
    </row>
    <row r="260" spans="1:20" ht="15">
      <c r="A260" s="10" t="s">
        <v>517</v>
      </c>
      <c r="B260" s="4" t="s">
        <v>518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>
        <f t="shared" si="9"/>
        <v>0</v>
      </c>
    </row>
    <row r="261" spans="1:20" ht="15">
      <c r="A261" s="11" t="s">
        <v>519</v>
      </c>
      <c r="B261" s="4" t="s">
        <v>520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>
        <f t="shared" si="9"/>
        <v>0</v>
      </c>
    </row>
    <row r="262" spans="1:20" ht="15">
      <c r="A262" s="19" t="s">
        <v>521</v>
      </c>
      <c r="B262" s="4" t="s">
        <v>522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>
        <f t="shared" si="9"/>
        <v>0</v>
      </c>
    </row>
    <row r="263" spans="1:20" ht="15">
      <c r="A263" s="19" t="s">
        <v>673</v>
      </c>
      <c r="B263" s="4" t="s">
        <v>523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>
        <f t="shared" si="9"/>
        <v>0</v>
      </c>
    </row>
    <row r="264" spans="1:20" ht="15">
      <c r="A264" s="54" t="s">
        <v>397</v>
      </c>
      <c r="B264" s="54" t="s">
        <v>523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>
        <f t="shared" si="9"/>
        <v>0</v>
      </c>
    </row>
    <row r="265" spans="1:20" ht="15">
      <c r="A265" s="54" t="s">
        <v>398</v>
      </c>
      <c r="B265" s="54" t="s">
        <v>523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>
        <f aca="true" t="shared" si="14" ref="T265:T270">SUM(C265:S265)</f>
        <v>0</v>
      </c>
    </row>
    <row r="266" spans="1:20" ht="15">
      <c r="A266" s="56" t="s">
        <v>399</v>
      </c>
      <c r="B266" s="56" t="s">
        <v>523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>
        <f t="shared" si="14"/>
        <v>0</v>
      </c>
    </row>
    <row r="267" spans="1:20" ht="15">
      <c r="A267" s="57" t="s">
        <v>15</v>
      </c>
      <c r="B267" s="38" t="s">
        <v>524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>
        <f t="shared" si="14"/>
        <v>0</v>
      </c>
    </row>
    <row r="268" spans="1:20" ht="15">
      <c r="A268" s="50" t="s">
        <v>525</v>
      </c>
      <c r="B268" s="38" t="s">
        <v>526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>
        <f t="shared" si="14"/>
        <v>0</v>
      </c>
    </row>
    <row r="269" spans="1:20" ht="15.75">
      <c r="A269" s="208" t="s">
        <v>16</v>
      </c>
      <c r="B269" s="40" t="s">
        <v>527</v>
      </c>
      <c r="C269" s="205"/>
      <c r="D269" s="205"/>
      <c r="E269" s="205"/>
      <c r="F269" s="205"/>
      <c r="G269" s="205">
        <f>SUM(G259+G267+G268)</f>
        <v>1992</v>
      </c>
      <c r="H269" s="205">
        <f aca="true" t="shared" si="15" ref="H269:S269">SUM(H259+H267+H268)</f>
        <v>171003</v>
      </c>
      <c r="I269" s="205">
        <f t="shared" si="15"/>
        <v>0</v>
      </c>
      <c r="J269" s="205">
        <f t="shared" si="15"/>
        <v>0</v>
      </c>
      <c r="K269" s="205">
        <f t="shared" si="15"/>
        <v>0</v>
      </c>
      <c r="L269" s="205">
        <f t="shared" si="15"/>
        <v>0</v>
      </c>
      <c r="M269" s="205">
        <f t="shared" si="15"/>
        <v>0</v>
      </c>
      <c r="N269" s="205">
        <f>SUM(N259+N267+N268)</f>
        <v>0</v>
      </c>
      <c r="O269" s="205">
        <f>SUM(O259+O267+O268)</f>
        <v>0</v>
      </c>
      <c r="P269" s="205">
        <f t="shared" si="15"/>
        <v>0</v>
      </c>
      <c r="Q269" s="205">
        <f>SUM(Q259+Q267+Q268)</f>
        <v>0</v>
      </c>
      <c r="R269" s="205">
        <f>SUM(R259+R267+R268)</f>
        <v>0</v>
      </c>
      <c r="S269" s="205">
        <f t="shared" si="15"/>
        <v>0</v>
      </c>
      <c r="T269" s="205">
        <f t="shared" si="14"/>
        <v>172995</v>
      </c>
    </row>
    <row r="270" spans="1:20" ht="15.75">
      <c r="A270" s="209" t="s">
        <v>43</v>
      </c>
      <c r="B270" s="45"/>
      <c r="C270" s="210">
        <f>C269+C232</f>
        <v>22474</v>
      </c>
      <c r="D270" s="210">
        <f aca="true" t="shared" si="16" ref="D270:S270">D269+D232</f>
        <v>140</v>
      </c>
      <c r="E270" s="210">
        <f t="shared" si="16"/>
        <v>237</v>
      </c>
      <c r="F270" s="210">
        <f t="shared" si="16"/>
        <v>56499</v>
      </c>
      <c r="G270" s="210">
        <f t="shared" si="16"/>
        <v>1992</v>
      </c>
      <c r="H270" s="210">
        <f t="shared" si="16"/>
        <v>171003</v>
      </c>
      <c r="I270" s="210">
        <f t="shared" si="16"/>
        <v>3208</v>
      </c>
      <c r="J270" s="210">
        <f t="shared" si="16"/>
        <v>47</v>
      </c>
      <c r="K270" s="210">
        <f t="shared" si="16"/>
        <v>928</v>
      </c>
      <c r="L270" s="210">
        <f t="shared" si="16"/>
        <v>7396</v>
      </c>
      <c r="M270" s="210">
        <f t="shared" si="16"/>
        <v>88</v>
      </c>
      <c r="N270" s="210">
        <f t="shared" si="16"/>
        <v>38437</v>
      </c>
      <c r="O270" s="210">
        <f t="shared" si="16"/>
        <v>57</v>
      </c>
      <c r="P270" s="210">
        <f t="shared" si="16"/>
        <v>1573</v>
      </c>
      <c r="Q270" s="210">
        <f t="shared" si="16"/>
        <v>1086</v>
      </c>
      <c r="R270" s="210">
        <f t="shared" si="16"/>
        <v>390</v>
      </c>
      <c r="S270" s="210">
        <f t="shared" si="16"/>
        <v>51261</v>
      </c>
      <c r="T270" s="210">
        <f t="shared" si="14"/>
        <v>356816</v>
      </c>
    </row>
  </sheetData>
  <sheetProtection/>
  <mergeCells count="3">
    <mergeCell ref="A2:T2"/>
    <mergeCell ref="A3:T3"/>
    <mergeCell ref="A1:T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BreakPreview" zoomScale="80" zoomScaleNormal="75" zoomScaleSheetLayoutView="80" zoomScalePageLayoutView="0" workbookViewId="0" topLeftCell="A100">
      <selection activeCell="G98" sqref="G98"/>
    </sheetView>
  </sheetViews>
  <sheetFormatPr defaultColWidth="9.140625" defaultRowHeight="15"/>
  <cols>
    <col min="1" max="1" width="105.140625" style="103" customWidth="1"/>
    <col min="2" max="2" width="9.140625" style="103" customWidth="1"/>
    <col min="3" max="3" width="17.140625" style="146" customWidth="1"/>
    <col min="4" max="4" width="20.140625" style="146" customWidth="1"/>
    <col min="5" max="5" width="18.8515625" style="146" customWidth="1"/>
    <col min="6" max="6" width="15.57421875" style="146" customWidth="1"/>
    <col min="7" max="8" width="15.57421875" style="103" bestFit="1" customWidth="1"/>
    <col min="9" max="16384" width="9.140625" style="103" customWidth="1"/>
  </cols>
  <sheetData>
    <row r="1" spans="1:8" ht="15">
      <c r="A1" s="266" t="s">
        <v>1072</v>
      </c>
      <c r="B1" s="266"/>
      <c r="C1" s="266"/>
      <c r="D1" s="266"/>
      <c r="E1" s="266"/>
      <c r="F1" s="266"/>
      <c r="G1" s="266"/>
      <c r="H1" s="266"/>
    </row>
    <row r="2" spans="1:6" ht="21" customHeight="1">
      <c r="A2" s="263" t="s">
        <v>754</v>
      </c>
      <c r="B2" s="264"/>
      <c r="C2" s="264"/>
      <c r="D2" s="264"/>
      <c r="E2" s="264"/>
      <c r="F2" s="265"/>
    </row>
    <row r="3" spans="1:6" ht="18.75" customHeight="1">
      <c r="A3" s="261" t="s">
        <v>45</v>
      </c>
      <c r="B3" s="264"/>
      <c r="C3" s="264"/>
      <c r="D3" s="264"/>
      <c r="E3" s="264"/>
      <c r="F3" s="265"/>
    </row>
    <row r="4" ht="18">
      <c r="A4" s="49"/>
    </row>
    <row r="5" ht="15">
      <c r="A5" s="103" t="s">
        <v>143</v>
      </c>
    </row>
    <row r="6" spans="1:8" ht="30">
      <c r="A6" s="118" t="s">
        <v>224</v>
      </c>
      <c r="B6" s="119" t="s">
        <v>225</v>
      </c>
      <c r="C6" s="307" t="s">
        <v>76</v>
      </c>
      <c r="D6" s="307" t="s">
        <v>77</v>
      </c>
      <c r="E6" s="307" t="s">
        <v>188</v>
      </c>
      <c r="F6" s="308" t="s">
        <v>676</v>
      </c>
      <c r="G6" s="308" t="s">
        <v>677</v>
      </c>
      <c r="H6" s="309" t="s">
        <v>678</v>
      </c>
    </row>
    <row r="7" spans="1:8" ht="15">
      <c r="A7" s="148" t="s">
        <v>226</v>
      </c>
      <c r="B7" s="149" t="s">
        <v>227</v>
      </c>
      <c r="C7" s="317">
        <v>13645</v>
      </c>
      <c r="D7" s="317">
        <v>2440</v>
      </c>
      <c r="E7" s="317"/>
      <c r="F7" s="317">
        <f aca="true" t="shared" si="0" ref="F7:G19">SUM(C7:E7)</f>
        <v>16085</v>
      </c>
      <c r="G7" s="317">
        <v>16734</v>
      </c>
      <c r="H7" s="318">
        <v>16669</v>
      </c>
    </row>
    <row r="8" spans="1:8" ht="15">
      <c r="A8" s="148" t="s">
        <v>228</v>
      </c>
      <c r="B8" s="150" t="s">
        <v>229</v>
      </c>
      <c r="C8" s="317"/>
      <c r="D8" s="317"/>
      <c r="E8" s="317"/>
      <c r="F8" s="317">
        <f t="shared" si="0"/>
        <v>0</v>
      </c>
      <c r="G8" s="317">
        <v>215</v>
      </c>
      <c r="H8" s="318">
        <v>214</v>
      </c>
    </row>
    <row r="9" spans="1:8" ht="15">
      <c r="A9" s="148" t="s">
        <v>230</v>
      </c>
      <c r="B9" s="150" t="s">
        <v>231</v>
      </c>
      <c r="C9" s="317"/>
      <c r="D9" s="317"/>
      <c r="E9" s="317"/>
      <c r="F9" s="317">
        <f t="shared" si="0"/>
        <v>0</v>
      </c>
      <c r="G9" s="317">
        <f t="shared" si="0"/>
        <v>0</v>
      </c>
      <c r="H9" s="318"/>
    </row>
    <row r="10" spans="1:8" ht="15">
      <c r="A10" s="151" t="s">
        <v>232</v>
      </c>
      <c r="B10" s="150" t="s">
        <v>233</v>
      </c>
      <c r="C10" s="317"/>
      <c r="D10" s="317"/>
      <c r="E10" s="317"/>
      <c r="F10" s="317">
        <f t="shared" si="0"/>
        <v>0</v>
      </c>
      <c r="G10" s="317">
        <f t="shared" si="0"/>
        <v>0</v>
      </c>
      <c r="H10" s="318"/>
    </row>
    <row r="11" spans="1:8" ht="15">
      <c r="A11" s="151" t="s">
        <v>234</v>
      </c>
      <c r="B11" s="150" t="s">
        <v>235</v>
      </c>
      <c r="C11" s="317"/>
      <c r="D11" s="317"/>
      <c r="E11" s="317"/>
      <c r="F11" s="317">
        <f t="shared" si="0"/>
        <v>0</v>
      </c>
      <c r="G11" s="317">
        <f t="shared" si="0"/>
        <v>0</v>
      </c>
      <c r="H11" s="318"/>
    </row>
    <row r="12" spans="1:8" ht="15">
      <c r="A12" s="151" t="s">
        <v>236</v>
      </c>
      <c r="B12" s="150" t="s">
        <v>237</v>
      </c>
      <c r="C12" s="317"/>
      <c r="D12" s="317"/>
      <c r="E12" s="317"/>
      <c r="F12" s="317">
        <f t="shared" si="0"/>
        <v>0</v>
      </c>
      <c r="G12" s="317">
        <f t="shared" si="0"/>
        <v>0</v>
      </c>
      <c r="H12" s="318"/>
    </row>
    <row r="13" spans="1:8" ht="15">
      <c r="A13" s="151" t="s">
        <v>238</v>
      </c>
      <c r="B13" s="150" t="s">
        <v>239</v>
      </c>
      <c r="C13" s="317">
        <v>896</v>
      </c>
      <c r="D13" s="317">
        <v>160</v>
      </c>
      <c r="E13" s="317"/>
      <c r="F13" s="317">
        <f t="shared" si="0"/>
        <v>1056</v>
      </c>
      <c r="G13" s="317">
        <v>1384</v>
      </c>
      <c r="H13" s="318">
        <v>1384</v>
      </c>
    </row>
    <row r="14" spans="1:8" ht="15">
      <c r="A14" s="151" t="s">
        <v>240</v>
      </c>
      <c r="B14" s="150" t="s">
        <v>241</v>
      </c>
      <c r="C14" s="317"/>
      <c r="D14" s="317"/>
      <c r="E14" s="317"/>
      <c r="F14" s="317">
        <f t="shared" si="0"/>
        <v>0</v>
      </c>
      <c r="G14" s="317">
        <f t="shared" si="0"/>
        <v>0</v>
      </c>
      <c r="H14" s="318"/>
    </row>
    <row r="15" spans="1:8" ht="15">
      <c r="A15" s="152" t="s">
        <v>242</v>
      </c>
      <c r="B15" s="150" t="s">
        <v>243</v>
      </c>
      <c r="C15" s="317"/>
      <c r="D15" s="317"/>
      <c r="E15" s="317"/>
      <c r="F15" s="317">
        <f t="shared" si="0"/>
        <v>0</v>
      </c>
      <c r="G15" s="317">
        <f t="shared" si="0"/>
        <v>0</v>
      </c>
      <c r="H15" s="318"/>
    </row>
    <row r="16" spans="1:8" ht="15">
      <c r="A16" s="152" t="s">
        <v>244</v>
      </c>
      <c r="B16" s="150" t="s">
        <v>245</v>
      </c>
      <c r="C16" s="317"/>
      <c r="D16" s="317"/>
      <c r="E16" s="317"/>
      <c r="F16" s="317">
        <f t="shared" si="0"/>
        <v>0</v>
      </c>
      <c r="G16" s="317">
        <f t="shared" si="0"/>
        <v>0</v>
      </c>
      <c r="H16" s="318"/>
    </row>
    <row r="17" spans="1:8" ht="15">
      <c r="A17" s="152" t="s">
        <v>246</v>
      </c>
      <c r="B17" s="150" t="s">
        <v>247</v>
      </c>
      <c r="C17" s="317"/>
      <c r="D17" s="317"/>
      <c r="E17" s="317"/>
      <c r="F17" s="317">
        <f t="shared" si="0"/>
        <v>0</v>
      </c>
      <c r="G17" s="317">
        <f t="shared" si="0"/>
        <v>0</v>
      </c>
      <c r="H17" s="318"/>
    </row>
    <row r="18" spans="1:8" ht="15">
      <c r="A18" s="152" t="s">
        <v>248</v>
      </c>
      <c r="B18" s="150" t="s">
        <v>249</v>
      </c>
      <c r="C18" s="317"/>
      <c r="D18" s="317"/>
      <c r="E18" s="317"/>
      <c r="F18" s="317">
        <f t="shared" si="0"/>
        <v>0</v>
      </c>
      <c r="G18" s="317">
        <f t="shared" si="0"/>
        <v>0</v>
      </c>
      <c r="H18" s="318"/>
    </row>
    <row r="19" spans="1:8" ht="15">
      <c r="A19" s="152" t="s">
        <v>590</v>
      </c>
      <c r="B19" s="150" t="s">
        <v>250</v>
      </c>
      <c r="C19" s="317"/>
      <c r="D19" s="317"/>
      <c r="E19" s="317"/>
      <c r="F19" s="317">
        <f t="shared" si="0"/>
        <v>0</v>
      </c>
      <c r="G19" s="317">
        <v>505</v>
      </c>
      <c r="H19" s="318">
        <v>505</v>
      </c>
    </row>
    <row r="20" spans="1:8" ht="15">
      <c r="A20" s="153" t="s">
        <v>528</v>
      </c>
      <c r="B20" s="154" t="s">
        <v>251</v>
      </c>
      <c r="C20" s="319">
        <f>SUM(C7:C19)</f>
        <v>14541</v>
      </c>
      <c r="D20" s="319">
        <f>SUM(D7:D19)</f>
        <v>2600</v>
      </c>
      <c r="E20" s="319">
        <f>SUM(E7:E19)</f>
        <v>0</v>
      </c>
      <c r="F20" s="319">
        <f>SUM(C20:E20)</f>
        <v>17141</v>
      </c>
      <c r="G20" s="319">
        <f>SUM(G7:G19)</f>
        <v>18838</v>
      </c>
      <c r="H20" s="320">
        <f>SUM(H7:H19)</f>
        <v>18772</v>
      </c>
    </row>
    <row r="21" spans="1:8" ht="15">
      <c r="A21" s="152" t="s">
        <v>252</v>
      </c>
      <c r="B21" s="150" t="s">
        <v>253</v>
      </c>
      <c r="C21" s="317">
        <v>4841</v>
      </c>
      <c r="D21" s="317"/>
      <c r="E21" s="317"/>
      <c r="F21" s="317">
        <f aca="true" t="shared" si="1" ref="F21:G84">SUM(C21:E21)</f>
        <v>4841</v>
      </c>
      <c r="G21" s="317">
        <f t="shared" si="1"/>
        <v>4841</v>
      </c>
      <c r="H21" s="318">
        <v>4841</v>
      </c>
    </row>
    <row r="22" spans="1:8" ht="15">
      <c r="A22" s="152" t="s">
        <v>254</v>
      </c>
      <c r="B22" s="150" t="s">
        <v>255</v>
      </c>
      <c r="C22" s="317"/>
      <c r="D22" s="317"/>
      <c r="E22" s="317"/>
      <c r="F22" s="317">
        <f t="shared" si="1"/>
        <v>0</v>
      </c>
      <c r="G22" s="317">
        <f t="shared" si="1"/>
        <v>0</v>
      </c>
      <c r="H22" s="318"/>
    </row>
    <row r="23" spans="1:8" ht="15">
      <c r="A23" s="120" t="s">
        <v>256</v>
      </c>
      <c r="B23" s="150" t="s">
        <v>257</v>
      </c>
      <c r="C23" s="317">
        <v>500</v>
      </c>
      <c r="D23" s="317"/>
      <c r="E23" s="317"/>
      <c r="F23" s="317">
        <f t="shared" si="1"/>
        <v>500</v>
      </c>
      <c r="G23" s="317">
        <f t="shared" si="1"/>
        <v>500</v>
      </c>
      <c r="H23" s="318">
        <v>355</v>
      </c>
    </row>
    <row r="24" spans="1:8" ht="15">
      <c r="A24" s="107" t="s">
        <v>529</v>
      </c>
      <c r="B24" s="154" t="s">
        <v>258</v>
      </c>
      <c r="C24" s="319">
        <f>SUM(C21:C23)</f>
        <v>5341</v>
      </c>
      <c r="D24" s="319">
        <f>SUM(D21:D23)</f>
        <v>0</v>
      </c>
      <c r="E24" s="319">
        <f>SUM(E21:E23)</f>
        <v>0</v>
      </c>
      <c r="F24" s="319">
        <f t="shared" si="1"/>
        <v>5341</v>
      </c>
      <c r="G24" s="319">
        <f t="shared" si="1"/>
        <v>5341</v>
      </c>
      <c r="H24" s="320">
        <f>SUM(H21:H23)</f>
        <v>5196</v>
      </c>
    </row>
    <row r="25" spans="1:8" ht="15">
      <c r="A25" s="155" t="s">
        <v>620</v>
      </c>
      <c r="B25" s="156" t="s">
        <v>259</v>
      </c>
      <c r="C25" s="321">
        <f>C20+C24</f>
        <v>19882</v>
      </c>
      <c r="D25" s="321">
        <f>D20+D24</f>
        <v>2600</v>
      </c>
      <c r="E25" s="321">
        <f>E20+E24</f>
        <v>0</v>
      </c>
      <c r="F25" s="321">
        <f t="shared" si="1"/>
        <v>22482</v>
      </c>
      <c r="G25" s="321">
        <f>SUM(G20+G24)</f>
        <v>24179</v>
      </c>
      <c r="H25" s="320">
        <f>SUM(H20+H24)</f>
        <v>23968</v>
      </c>
    </row>
    <row r="26" spans="1:8" ht="15">
      <c r="A26" s="157" t="s">
        <v>591</v>
      </c>
      <c r="B26" s="156" t="s">
        <v>260</v>
      </c>
      <c r="C26" s="321">
        <v>4145</v>
      </c>
      <c r="D26" s="321">
        <v>1147</v>
      </c>
      <c r="E26" s="321"/>
      <c r="F26" s="321">
        <f t="shared" si="1"/>
        <v>5292</v>
      </c>
      <c r="G26" s="321">
        <v>5940</v>
      </c>
      <c r="H26" s="320">
        <v>5940</v>
      </c>
    </row>
    <row r="27" spans="1:8" ht="15">
      <c r="A27" s="152" t="s">
        <v>261</v>
      </c>
      <c r="B27" s="150" t="s">
        <v>262</v>
      </c>
      <c r="C27" s="317">
        <v>150</v>
      </c>
      <c r="D27" s="317">
        <v>290</v>
      </c>
      <c r="E27" s="317"/>
      <c r="F27" s="317">
        <f t="shared" si="1"/>
        <v>440</v>
      </c>
      <c r="G27" s="317">
        <v>472</v>
      </c>
      <c r="H27" s="318">
        <v>472</v>
      </c>
    </row>
    <row r="28" spans="1:8" ht="15">
      <c r="A28" s="152" t="s">
        <v>263</v>
      </c>
      <c r="B28" s="150" t="s">
        <v>264</v>
      </c>
      <c r="C28" s="317">
        <v>4340</v>
      </c>
      <c r="D28" s="317">
        <v>7060</v>
      </c>
      <c r="E28" s="317"/>
      <c r="F28" s="317">
        <f t="shared" si="1"/>
        <v>11400</v>
      </c>
      <c r="G28" s="317">
        <v>11365</v>
      </c>
      <c r="H28" s="318">
        <v>9895</v>
      </c>
    </row>
    <row r="29" spans="1:8" ht="15">
      <c r="A29" s="152" t="s">
        <v>265</v>
      </c>
      <c r="B29" s="150" t="s">
        <v>266</v>
      </c>
      <c r="C29" s="317">
        <v>0</v>
      </c>
      <c r="D29" s="317"/>
      <c r="E29" s="317"/>
      <c r="F29" s="317">
        <f t="shared" si="1"/>
        <v>0</v>
      </c>
      <c r="G29" s="317">
        <f t="shared" si="1"/>
        <v>0</v>
      </c>
      <c r="H29" s="318"/>
    </row>
    <row r="30" spans="1:8" ht="15">
      <c r="A30" s="107" t="s">
        <v>530</v>
      </c>
      <c r="B30" s="154" t="s">
        <v>267</v>
      </c>
      <c r="C30" s="319">
        <f>SUM(C27:C29)</f>
        <v>4490</v>
      </c>
      <c r="D30" s="319">
        <f>SUM(D27:D29)</f>
        <v>7350</v>
      </c>
      <c r="E30" s="319">
        <f>SUM(E27:E29)</f>
        <v>0</v>
      </c>
      <c r="F30" s="319">
        <f t="shared" si="1"/>
        <v>11840</v>
      </c>
      <c r="G30" s="319">
        <f>SUM(G27:G29)</f>
        <v>11837</v>
      </c>
      <c r="H30" s="320">
        <f>SUM(H27:H29)</f>
        <v>10367</v>
      </c>
    </row>
    <row r="31" spans="1:8" ht="15">
      <c r="A31" s="152" t="s">
        <v>268</v>
      </c>
      <c r="B31" s="150" t="s">
        <v>269</v>
      </c>
      <c r="C31" s="317">
        <v>800</v>
      </c>
      <c r="D31" s="317">
        <v>256</v>
      </c>
      <c r="E31" s="317"/>
      <c r="F31" s="317">
        <f t="shared" si="1"/>
        <v>1056</v>
      </c>
      <c r="G31" s="317">
        <v>1135</v>
      </c>
      <c r="H31" s="318">
        <v>1081</v>
      </c>
    </row>
    <row r="32" spans="1:8" ht="15">
      <c r="A32" s="152" t="s">
        <v>270</v>
      </c>
      <c r="B32" s="150" t="s">
        <v>271</v>
      </c>
      <c r="C32" s="317">
        <v>3380</v>
      </c>
      <c r="D32" s="317">
        <v>30</v>
      </c>
      <c r="E32" s="317"/>
      <c r="F32" s="317">
        <f t="shared" si="1"/>
        <v>3410</v>
      </c>
      <c r="G32" s="317">
        <v>3331</v>
      </c>
      <c r="H32" s="318">
        <v>3183</v>
      </c>
    </row>
    <row r="33" spans="1:8" ht="15" customHeight="1">
      <c r="A33" s="107" t="s">
        <v>621</v>
      </c>
      <c r="B33" s="154" t="s">
        <v>272</v>
      </c>
      <c r="C33" s="319">
        <f>SUM(C31:C32)</f>
        <v>4180</v>
      </c>
      <c r="D33" s="319">
        <f>SUM(D31:D32)</f>
        <v>286</v>
      </c>
      <c r="E33" s="319">
        <f>SUM(E31:E32)</f>
        <v>0</v>
      </c>
      <c r="F33" s="319">
        <f>SUM(C33:E33)</f>
        <v>4466</v>
      </c>
      <c r="G33" s="319">
        <f>SUM(G31:G32)</f>
        <v>4466</v>
      </c>
      <c r="H33" s="320">
        <f>SUM(H31:H32)</f>
        <v>4264</v>
      </c>
    </row>
    <row r="34" spans="1:8" ht="15">
      <c r="A34" s="152" t="s">
        <v>273</v>
      </c>
      <c r="B34" s="150" t="s">
        <v>274</v>
      </c>
      <c r="C34" s="317">
        <v>9320</v>
      </c>
      <c r="D34" s="317">
        <v>1550</v>
      </c>
      <c r="E34" s="317"/>
      <c r="F34" s="317">
        <f t="shared" si="1"/>
        <v>10870</v>
      </c>
      <c r="G34" s="317">
        <v>14980</v>
      </c>
      <c r="H34" s="318">
        <v>14806</v>
      </c>
    </row>
    <row r="35" spans="1:8" ht="15">
      <c r="A35" s="152" t="s">
        <v>275</v>
      </c>
      <c r="B35" s="150" t="s">
        <v>276</v>
      </c>
      <c r="C35" s="317" t="s">
        <v>623</v>
      </c>
      <c r="D35" s="317"/>
      <c r="E35" s="317"/>
      <c r="F35" s="317">
        <f t="shared" si="1"/>
        <v>0</v>
      </c>
      <c r="G35" s="317">
        <f t="shared" si="1"/>
        <v>0</v>
      </c>
      <c r="H35" s="318"/>
    </row>
    <row r="36" spans="1:8" ht="15">
      <c r="A36" s="152" t="s">
        <v>592</v>
      </c>
      <c r="B36" s="150" t="s">
        <v>277</v>
      </c>
      <c r="C36" s="317">
        <v>50</v>
      </c>
      <c r="D36" s="317">
        <v>200</v>
      </c>
      <c r="E36" s="317"/>
      <c r="F36" s="317">
        <f t="shared" si="1"/>
        <v>250</v>
      </c>
      <c r="G36" s="317">
        <v>955</v>
      </c>
      <c r="H36" s="318">
        <v>955</v>
      </c>
    </row>
    <row r="37" spans="1:8" ht="15">
      <c r="A37" s="152" t="s">
        <v>278</v>
      </c>
      <c r="B37" s="150" t="s">
        <v>279</v>
      </c>
      <c r="C37" s="317">
        <v>4450</v>
      </c>
      <c r="D37" s="317">
        <v>3412</v>
      </c>
      <c r="E37" s="317"/>
      <c r="F37" s="317">
        <f t="shared" si="1"/>
        <v>7862</v>
      </c>
      <c r="G37" s="317">
        <v>4401</v>
      </c>
      <c r="H37" s="318">
        <v>2583</v>
      </c>
    </row>
    <row r="38" spans="1:8" ht="15">
      <c r="A38" s="158" t="s">
        <v>593</v>
      </c>
      <c r="B38" s="150" t="s">
        <v>280</v>
      </c>
      <c r="C38" s="317">
        <v>200</v>
      </c>
      <c r="D38" s="317"/>
      <c r="E38" s="317"/>
      <c r="F38" s="317">
        <f t="shared" si="1"/>
        <v>200</v>
      </c>
      <c r="G38" s="317">
        <v>0</v>
      </c>
      <c r="H38" s="318"/>
    </row>
    <row r="39" spans="1:8" ht="15">
      <c r="A39" s="120" t="s">
        <v>281</v>
      </c>
      <c r="B39" s="150" t="s">
        <v>282</v>
      </c>
      <c r="C39" s="317" t="s">
        <v>623</v>
      </c>
      <c r="D39" s="317"/>
      <c r="E39" s="317"/>
      <c r="F39" s="317">
        <f t="shared" si="1"/>
        <v>0</v>
      </c>
      <c r="G39" s="317">
        <v>1074</v>
      </c>
      <c r="H39" s="318">
        <v>1074</v>
      </c>
    </row>
    <row r="40" spans="1:8" ht="15">
      <c r="A40" s="152" t="s">
        <v>594</v>
      </c>
      <c r="B40" s="150" t="s">
        <v>283</v>
      </c>
      <c r="C40" s="322">
        <v>4600</v>
      </c>
      <c r="D40" s="317">
        <v>8280</v>
      </c>
      <c r="E40" s="317"/>
      <c r="F40" s="317">
        <f t="shared" si="1"/>
        <v>12880</v>
      </c>
      <c r="G40" s="317">
        <v>17314</v>
      </c>
      <c r="H40" s="318">
        <v>17224</v>
      </c>
    </row>
    <row r="41" spans="1:8" ht="15">
      <c r="A41" s="107" t="s">
        <v>531</v>
      </c>
      <c r="B41" s="154" t="s">
        <v>284</v>
      </c>
      <c r="C41" s="319">
        <f>SUM(C34:C40)</f>
        <v>18620</v>
      </c>
      <c r="D41" s="319">
        <f>SUM(D34:D40)</f>
        <v>13442</v>
      </c>
      <c r="E41" s="319">
        <f>SUM(E34:E40)</f>
        <v>0</v>
      </c>
      <c r="F41" s="319">
        <f t="shared" si="1"/>
        <v>32062</v>
      </c>
      <c r="G41" s="319">
        <f>SUM(G34:G40)</f>
        <v>38724</v>
      </c>
      <c r="H41" s="319">
        <f>SUM(H34:H40)</f>
        <v>36642</v>
      </c>
    </row>
    <row r="42" spans="1:8" ht="15">
      <c r="A42" s="152" t="s">
        <v>285</v>
      </c>
      <c r="B42" s="150" t="s">
        <v>286</v>
      </c>
      <c r="C42" s="317"/>
      <c r="D42" s="317"/>
      <c r="E42" s="317"/>
      <c r="F42" s="317">
        <f t="shared" si="1"/>
        <v>0</v>
      </c>
      <c r="G42" s="317">
        <f t="shared" si="1"/>
        <v>0</v>
      </c>
      <c r="H42" s="318"/>
    </row>
    <row r="43" spans="1:8" ht="15">
      <c r="A43" s="152" t="s">
        <v>287</v>
      </c>
      <c r="B43" s="150" t="s">
        <v>288</v>
      </c>
      <c r="C43" s="317">
        <v>800</v>
      </c>
      <c r="D43" s="317">
        <v>70</v>
      </c>
      <c r="E43" s="317"/>
      <c r="F43" s="317">
        <f t="shared" si="1"/>
        <v>870</v>
      </c>
      <c r="G43" s="317">
        <v>870</v>
      </c>
      <c r="H43" s="318">
        <v>657</v>
      </c>
    </row>
    <row r="44" spans="1:8" ht="15">
      <c r="A44" s="107" t="s">
        <v>532</v>
      </c>
      <c r="B44" s="154" t="s">
        <v>289</v>
      </c>
      <c r="C44" s="319">
        <f>SUM(C42:C43)</f>
        <v>800</v>
      </c>
      <c r="D44" s="319">
        <f>SUM(D42:D43)</f>
        <v>70</v>
      </c>
      <c r="E44" s="319">
        <f>SUM(E42:E43)</f>
        <v>0</v>
      </c>
      <c r="F44" s="319">
        <f t="shared" si="1"/>
        <v>870</v>
      </c>
      <c r="G44" s="319">
        <f>SUM(G42:G43)</f>
        <v>870</v>
      </c>
      <c r="H44" s="319">
        <f>SUM(H42:H43)</f>
        <v>657</v>
      </c>
    </row>
    <row r="45" spans="1:8" ht="15">
      <c r="A45" s="152" t="s">
        <v>290</v>
      </c>
      <c r="B45" s="150" t="s">
        <v>291</v>
      </c>
      <c r="C45" s="317">
        <v>3245</v>
      </c>
      <c r="D45" s="317">
        <v>4208</v>
      </c>
      <c r="E45" s="317"/>
      <c r="F45" s="317">
        <f t="shared" si="1"/>
        <v>7453</v>
      </c>
      <c r="G45" s="317">
        <v>10781</v>
      </c>
      <c r="H45" s="318">
        <v>10722</v>
      </c>
    </row>
    <row r="46" spans="1:8" ht="15">
      <c r="A46" s="152" t="s">
        <v>292</v>
      </c>
      <c r="B46" s="150" t="s">
        <v>293</v>
      </c>
      <c r="C46" s="317"/>
      <c r="D46" s="317">
        <v>3000</v>
      </c>
      <c r="E46" s="317"/>
      <c r="F46" s="317">
        <f t="shared" si="1"/>
        <v>3000</v>
      </c>
      <c r="G46" s="317">
        <v>5910</v>
      </c>
      <c r="H46" s="318">
        <v>4276</v>
      </c>
    </row>
    <row r="47" spans="1:8" ht="15">
      <c r="A47" s="152" t="s">
        <v>595</v>
      </c>
      <c r="B47" s="150" t="s">
        <v>294</v>
      </c>
      <c r="C47" s="317"/>
      <c r="D47" s="317"/>
      <c r="E47" s="317"/>
      <c r="F47" s="317">
        <f t="shared" si="1"/>
        <v>0</v>
      </c>
      <c r="G47" s="317">
        <v>17</v>
      </c>
      <c r="H47" s="318">
        <v>17</v>
      </c>
    </row>
    <row r="48" spans="1:8" ht="15">
      <c r="A48" s="152" t="s">
        <v>596</v>
      </c>
      <c r="B48" s="150" t="s">
        <v>295</v>
      </c>
      <c r="C48" s="317"/>
      <c r="D48" s="317"/>
      <c r="E48" s="317"/>
      <c r="F48" s="317">
        <f t="shared" si="1"/>
        <v>0</v>
      </c>
      <c r="G48" s="317">
        <f t="shared" si="1"/>
        <v>0</v>
      </c>
      <c r="H48" s="318"/>
    </row>
    <row r="49" spans="1:8" ht="15">
      <c r="A49" s="152" t="s">
        <v>296</v>
      </c>
      <c r="B49" s="150" t="s">
        <v>297</v>
      </c>
      <c r="C49" s="317">
        <v>2969</v>
      </c>
      <c r="D49" s="317">
        <v>600</v>
      </c>
      <c r="E49" s="317"/>
      <c r="F49" s="317">
        <f t="shared" si="1"/>
        <v>3569</v>
      </c>
      <c r="G49" s="317">
        <v>600</v>
      </c>
      <c r="H49" s="318">
        <v>86</v>
      </c>
    </row>
    <row r="50" spans="1:8" ht="15">
      <c r="A50" s="107" t="s">
        <v>533</v>
      </c>
      <c r="B50" s="154" t="s">
        <v>298</v>
      </c>
      <c r="C50" s="319">
        <f>SUM(C45:C49)</f>
        <v>6214</v>
      </c>
      <c r="D50" s="319">
        <f>SUM(D45:D49)</f>
        <v>7808</v>
      </c>
      <c r="E50" s="319">
        <f>SUM(E45:E49)</f>
        <v>0</v>
      </c>
      <c r="F50" s="319">
        <f t="shared" si="1"/>
        <v>14022</v>
      </c>
      <c r="G50" s="319">
        <f>SUM(G45:G49)</f>
        <v>17308</v>
      </c>
      <c r="H50" s="319">
        <f>SUM(H45:H49)</f>
        <v>15101</v>
      </c>
    </row>
    <row r="51" spans="1:8" ht="15">
      <c r="A51" s="157" t="s">
        <v>534</v>
      </c>
      <c r="B51" s="156" t="s">
        <v>299</v>
      </c>
      <c r="C51" s="321">
        <f>C30+C33+C41+C44+C50</f>
        <v>34304</v>
      </c>
      <c r="D51" s="321">
        <f>D30+D33+D41+D44+D50</f>
        <v>28956</v>
      </c>
      <c r="E51" s="321">
        <f>E30+E33+E41+E44+E50</f>
        <v>0</v>
      </c>
      <c r="F51" s="321">
        <f t="shared" si="1"/>
        <v>63260</v>
      </c>
      <c r="G51" s="321">
        <f>SUM(G30+G33+G41+G44+G50)</f>
        <v>73205</v>
      </c>
      <c r="H51" s="321">
        <f>SUM(H30+H33+H41+H44+H50)</f>
        <v>67031</v>
      </c>
    </row>
    <row r="52" spans="1:8" ht="15">
      <c r="A52" s="11" t="s">
        <v>300</v>
      </c>
      <c r="B52" s="150" t="s">
        <v>301</v>
      </c>
      <c r="C52" s="317"/>
      <c r="D52" s="317"/>
      <c r="E52" s="317"/>
      <c r="F52" s="317">
        <f t="shared" si="1"/>
        <v>0</v>
      </c>
      <c r="G52" s="317">
        <f t="shared" si="1"/>
        <v>0</v>
      </c>
      <c r="H52" s="318"/>
    </row>
    <row r="53" spans="1:8" ht="15">
      <c r="A53" s="11" t="s">
        <v>535</v>
      </c>
      <c r="B53" s="150" t="s">
        <v>302</v>
      </c>
      <c r="C53" s="317">
        <v>1070</v>
      </c>
      <c r="D53" s="317"/>
      <c r="E53" s="317"/>
      <c r="F53" s="317">
        <f t="shared" si="1"/>
        <v>1070</v>
      </c>
      <c r="G53" s="317">
        <f t="shared" si="1"/>
        <v>1070</v>
      </c>
      <c r="H53" s="318">
        <v>41</v>
      </c>
    </row>
    <row r="54" spans="1:8" ht="15">
      <c r="A54" s="15" t="s">
        <v>597</v>
      </c>
      <c r="B54" s="150" t="s">
        <v>303</v>
      </c>
      <c r="C54" s="317"/>
      <c r="D54" s="317"/>
      <c r="E54" s="317"/>
      <c r="F54" s="317">
        <f t="shared" si="1"/>
        <v>0</v>
      </c>
      <c r="G54" s="317">
        <f t="shared" si="1"/>
        <v>0</v>
      </c>
      <c r="H54" s="318"/>
    </row>
    <row r="55" spans="1:8" ht="15">
      <c r="A55" s="15" t="s">
        <v>598</v>
      </c>
      <c r="B55" s="150" t="s">
        <v>304</v>
      </c>
      <c r="C55" s="317">
        <v>460</v>
      </c>
      <c r="D55" s="317"/>
      <c r="E55" s="317"/>
      <c r="F55" s="317">
        <f t="shared" si="1"/>
        <v>460</v>
      </c>
      <c r="G55" s="317">
        <f t="shared" si="1"/>
        <v>460</v>
      </c>
      <c r="H55" s="318">
        <v>36</v>
      </c>
    </row>
    <row r="56" spans="1:8" ht="15">
      <c r="A56" s="15" t="s">
        <v>599</v>
      </c>
      <c r="B56" s="150" t="s">
        <v>305</v>
      </c>
      <c r="C56" s="317"/>
      <c r="D56" s="317"/>
      <c r="E56" s="317"/>
      <c r="F56" s="317">
        <f t="shared" si="1"/>
        <v>0</v>
      </c>
      <c r="G56" s="317">
        <v>30</v>
      </c>
      <c r="H56" s="318">
        <v>30</v>
      </c>
    </row>
    <row r="57" spans="1:8" ht="15">
      <c r="A57" s="11" t="s">
        <v>600</v>
      </c>
      <c r="B57" s="150" t="s">
        <v>306</v>
      </c>
      <c r="C57" s="317"/>
      <c r="D57" s="317"/>
      <c r="E57" s="317">
        <v>100</v>
      </c>
      <c r="F57" s="317">
        <f t="shared" si="1"/>
        <v>100</v>
      </c>
      <c r="G57" s="317">
        <v>236</v>
      </c>
      <c r="H57" s="318">
        <v>236</v>
      </c>
    </row>
    <row r="58" spans="1:8" ht="15">
      <c r="A58" s="11" t="s">
        <v>601</v>
      </c>
      <c r="B58" s="150" t="s">
        <v>307</v>
      </c>
      <c r="C58" s="317"/>
      <c r="D58" s="317"/>
      <c r="E58" s="317">
        <v>75</v>
      </c>
      <c r="F58" s="317">
        <f t="shared" si="1"/>
        <v>75</v>
      </c>
      <c r="G58" s="317">
        <v>75</v>
      </c>
      <c r="H58" s="318">
        <v>35</v>
      </c>
    </row>
    <row r="59" spans="1:8" ht="15">
      <c r="A59" s="11" t="s">
        <v>602</v>
      </c>
      <c r="B59" s="150" t="s">
        <v>308</v>
      </c>
      <c r="C59" s="317">
        <v>2300</v>
      </c>
      <c r="D59" s="317"/>
      <c r="E59" s="317">
        <v>530</v>
      </c>
      <c r="F59" s="317">
        <f t="shared" si="1"/>
        <v>2830</v>
      </c>
      <c r="G59" s="317">
        <v>2830</v>
      </c>
      <c r="H59" s="318">
        <v>2164</v>
      </c>
    </row>
    <row r="60" spans="1:8" ht="15">
      <c r="A60" s="50" t="s">
        <v>564</v>
      </c>
      <c r="B60" s="53" t="s">
        <v>309</v>
      </c>
      <c r="C60" s="319">
        <f>SUM(C52:C59)</f>
        <v>3830</v>
      </c>
      <c r="D60" s="319">
        <f>SUM(D52:D59)</f>
        <v>0</v>
      </c>
      <c r="E60" s="319">
        <f>SUM(E52:E59)</f>
        <v>705</v>
      </c>
      <c r="F60" s="319">
        <f t="shared" si="1"/>
        <v>4535</v>
      </c>
      <c r="G60" s="319">
        <f>SUM(G52:G59)</f>
        <v>4701</v>
      </c>
      <c r="H60" s="319">
        <f>SUM(H52:H59)</f>
        <v>2542</v>
      </c>
    </row>
    <row r="61" spans="1:8" ht="15">
      <c r="A61" s="10" t="s">
        <v>603</v>
      </c>
      <c r="B61" s="150" t="s">
        <v>310</v>
      </c>
      <c r="C61" s="317"/>
      <c r="D61" s="317"/>
      <c r="E61" s="317"/>
      <c r="F61" s="317">
        <f t="shared" si="1"/>
        <v>0</v>
      </c>
      <c r="G61" s="317">
        <f t="shared" si="1"/>
        <v>0</v>
      </c>
      <c r="H61" s="318"/>
    </row>
    <row r="62" spans="1:8" ht="15">
      <c r="A62" s="10" t="s">
        <v>311</v>
      </c>
      <c r="B62" s="150" t="s">
        <v>312</v>
      </c>
      <c r="C62" s="317"/>
      <c r="D62" s="317"/>
      <c r="E62" s="317"/>
      <c r="F62" s="317">
        <f t="shared" si="1"/>
        <v>0</v>
      </c>
      <c r="G62" s="317">
        <v>5</v>
      </c>
      <c r="H62" s="318">
        <v>5</v>
      </c>
    </row>
    <row r="63" spans="1:8" ht="15">
      <c r="A63" s="10" t="s">
        <v>313</v>
      </c>
      <c r="B63" s="150" t="s">
        <v>314</v>
      </c>
      <c r="C63" s="317"/>
      <c r="D63" s="317"/>
      <c r="E63" s="317"/>
      <c r="F63" s="317">
        <f t="shared" si="1"/>
        <v>0</v>
      </c>
      <c r="G63" s="317">
        <f t="shared" si="1"/>
        <v>0</v>
      </c>
      <c r="H63" s="318"/>
    </row>
    <row r="64" spans="1:8" ht="15">
      <c r="A64" s="10" t="s">
        <v>565</v>
      </c>
      <c r="B64" s="150" t="s">
        <v>315</v>
      </c>
      <c r="C64" s="317"/>
      <c r="D64" s="317"/>
      <c r="E64" s="317"/>
      <c r="F64" s="317">
        <f t="shared" si="1"/>
        <v>0</v>
      </c>
      <c r="G64" s="317">
        <f t="shared" si="1"/>
        <v>0</v>
      </c>
      <c r="H64" s="318"/>
    </row>
    <row r="65" spans="1:8" ht="15">
      <c r="A65" s="10" t="s">
        <v>604</v>
      </c>
      <c r="B65" s="150" t="s">
        <v>316</v>
      </c>
      <c r="C65" s="317"/>
      <c r="D65" s="317"/>
      <c r="E65" s="317"/>
      <c r="F65" s="317">
        <f t="shared" si="1"/>
        <v>0</v>
      </c>
      <c r="G65" s="317">
        <f t="shared" si="1"/>
        <v>0</v>
      </c>
      <c r="H65" s="318"/>
    </row>
    <row r="66" spans="1:8" ht="15">
      <c r="A66" s="10" t="s">
        <v>567</v>
      </c>
      <c r="B66" s="150" t="s">
        <v>317</v>
      </c>
      <c r="C66" s="317">
        <v>4420</v>
      </c>
      <c r="D66" s="317">
        <v>550</v>
      </c>
      <c r="E66" s="317">
        <v>320</v>
      </c>
      <c r="F66" s="317">
        <f t="shared" si="1"/>
        <v>5290</v>
      </c>
      <c r="G66" s="317">
        <v>6121</v>
      </c>
      <c r="H66" s="318">
        <v>6121</v>
      </c>
    </row>
    <row r="67" spans="1:8" ht="15">
      <c r="A67" s="10" t="s">
        <v>605</v>
      </c>
      <c r="B67" s="150" t="s">
        <v>318</v>
      </c>
      <c r="C67" s="317"/>
      <c r="D67" s="317"/>
      <c r="E67" s="317"/>
      <c r="F67" s="317">
        <f t="shared" si="1"/>
        <v>0</v>
      </c>
      <c r="G67" s="317">
        <f t="shared" si="1"/>
        <v>0</v>
      </c>
      <c r="H67" s="318"/>
    </row>
    <row r="68" spans="1:8" ht="15">
      <c r="A68" s="10" t="s">
        <v>606</v>
      </c>
      <c r="B68" s="150" t="s">
        <v>319</v>
      </c>
      <c r="C68" s="317"/>
      <c r="D68" s="317"/>
      <c r="E68" s="317"/>
      <c r="F68" s="317">
        <f t="shared" si="1"/>
        <v>0</v>
      </c>
      <c r="G68" s="317">
        <f t="shared" si="1"/>
        <v>0</v>
      </c>
      <c r="H68" s="318"/>
    </row>
    <row r="69" spans="1:8" ht="15">
      <c r="A69" s="10" t="s">
        <v>320</v>
      </c>
      <c r="B69" s="150" t="s">
        <v>321</v>
      </c>
      <c r="C69" s="317"/>
      <c r="D69" s="317"/>
      <c r="E69" s="317"/>
      <c r="F69" s="317">
        <f t="shared" si="1"/>
        <v>0</v>
      </c>
      <c r="G69" s="317">
        <f t="shared" si="1"/>
        <v>0</v>
      </c>
      <c r="H69" s="318"/>
    </row>
    <row r="70" spans="1:8" ht="15">
      <c r="A70" s="19" t="s">
        <v>322</v>
      </c>
      <c r="B70" s="150" t="s">
        <v>323</v>
      </c>
      <c r="C70" s="317"/>
      <c r="D70" s="317"/>
      <c r="E70" s="317"/>
      <c r="F70" s="317">
        <f t="shared" si="1"/>
        <v>0</v>
      </c>
      <c r="G70" s="317">
        <f t="shared" si="1"/>
        <v>0</v>
      </c>
      <c r="H70" s="318"/>
    </row>
    <row r="71" spans="1:8" ht="15">
      <c r="A71" s="10" t="s">
        <v>607</v>
      </c>
      <c r="B71" s="29" t="s">
        <v>325</v>
      </c>
      <c r="C71" s="317">
        <v>1249</v>
      </c>
      <c r="D71" s="317">
        <v>600</v>
      </c>
      <c r="E71" s="317"/>
      <c r="F71" s="317">
        <f t="shared" si="1"/>
        <v>1849</v>
      </c>
      <c r="G71" s="317">
        <v>25541</v>
      </c>
      <c r="H71" s="318">
        <v>24655</v>
      </c>
    </row>
    <row r="72" spans="1:8" ht="15">
      <c r="A72" s="19" t="s">
        <v>126</v>
      </c>
      <c r="B72" s="29" t="s">
        <v>679</v>
      </c>
      <c r="C72" s="317">
        <v>133432</v>
      </c>
      <c r="D72" s="317"/>
      <c r="E72" s="317"/>
      <c r="F72" s="317">
        <v>132177</v>
      </c>
      <c r="G72" s="317">
        <v>103322</v>
      </c>
      <c r="H72" s="318">
        <v>0</v>
      </c>
    </row>
    <row r="73" spans="1:8" ht="15">
      <c r="A73" s="19" t="s">
        <v>127</v>
      </c>
      <c r="B73" s="29" t="s">
        <v>679</v>
      </c>
      <c r="C73" s="317"/>
      <c r="D73" s="317"/>
      <c r="E73" s="317"/>
      <c r="F73" s="317">
        <f t="shared" si="1"/>
        <v>0</v>
      </c>
      <c r="G73" s="317">
        <f t="shared" si="1"/>
        <v>0</v>
      </c>
      <c r="H73" s="318"/>
    </row>
    <row r="74" spans="1:8" ht="15">
      <c r="A74" s="50" t="s">
        <v>570</v>
      </c>
      <c r="B74" s="53" t="s">
        <v>326</v>
      </c>
      <c r="C74" s="319">
        <f aca="true" t="shared" si="2" ref="C74:H74">SUM(C61:C73)</f>
        <v>139101</v>
      </c>
      <c r="D74" s="319">
        <f t="shared" si="2"/>
        <v>1150</v>
      </c>
      <c r="E74" s="319">
        <f t="shared" si="2"/>
        <v>320</v>
      </c>
      <c r="F74" s="319">
        <f t="shared" si="2"/>
        <v>139316</v>
      </c>
      <c r="G74" s="319">
        <f t="shared" si="2"/>
        <v>134989</v>
      </c>
      <c r="H74" s="319">
        <f t="shared" si="2"/>
        <v>30781</v>
      </c>
    </row>
    <row r="75" spans="1:8" ht="15.75">
      <c r="A75" s="61" t="s">
        <v>186</v>
      </c>
      <c r="B75" s="53"/>
      <c r="C75" s="319">
        <f>C74+C60+C51+C26+C25</f>
        <v>201262</v>
      </c>
      <c r="D75" s="319">
        <f>D74+D60+D51+D26+D25</f>
        <v>33853</v>
      </c>
      <c r="E75" s="319">
        <f>E74+E60+E51+E26+E25</f>
        <v>1025</v>
      </c>
      <c r="F75" s="319">
        <f t="shared" si="1"/>
        <v>236140</v>
      </c>
      <c r="G75" s="319">
        <f>SUM(G25+G26+G51+G60+G74)</f>
        <v>243014</v>
      </c>
      <c r="H75" s="319">
        <f>SUM(H25+H26+H51+H60+H74)</f>
        <v>130262</v>
      </c>
    </row>
    <row r="76" spans="1:8" ht="15">
      <c r="A76" s="159" t="s">
        <v>327</v>
      </c>
      <c r="B76" s="150" t="s">
        <v>328</v>
      </c>
      <c r="C76" s="317"/>
      <c r="D76" s="317">
        <v>5000</v>
      </c>
      <c r="E76" s="317"/>
      <c r="F76" s="317">
        <f t="shared" si="1"/>
        <v>5000</v>
      </c>
      <c r="G76" s="317">
        <v>6095</v>
      </c>
      <c r="H76" s="318">
        <v>1794</v>
      </c>
    </row>
    <row r="77" spans="1:8" ht="15">
      <c r="A77" s="159" t="s">
        <v>608</v>
      </c>
      <c r="B77" s="150" t="s">
        <v>329</v>
      </c>
      <c r="C77" s="317"/>
      <c r="D77" s="317">
        <v>15951</v>
      </c>
      <c r="E77" s="317"/>
      <c r="F77" s="317">
        <f t="shared" si="1"/>
        <v>15951</v>
      </c>
      <c r="G77" s="317">
        <v>15951</v>
      </c>
      <c r="H77" s="318">
        <v>3006</v>
      </c>
    </row>
    <row r="78" spans="1:8" ht="15">
      <c r="A78" s="159" t="s">
        <v>330</v>
      </c>
      <c r="B78" s="150" t="s">
        <v>331</v>
      </c>
      <c r="C78" s="317"/>
      <c r="D78" s="317"/>
      <c r="E78" s="317"/>
      <c r="F78" s="317">
        <f t="shared" si="1"/>
        <v>0</v>
      </c>
      <c r="G78" s="317">
        <v>739</v>
      </c>
      <c r="H78" s="318">
        <v>739</v>
      </c>
    </row>
    <row r="79" spans="1:8" ht="15">
      <c r="A79" s="159" t="s">
        <v>332</v>
      </c>
      <c r="B79" s="150" t="s">
        <v>333</v>
      </c>
      <c r="C79" s="317"/>
      <c r="D79" s="317">
        <v>30149</v>
      </c>
      <c r="E79" s="317"/>
      <c r="F79" s="317">
        <f t="shared" si="1"/>
        <v>30149</v>
      </c>
      <c r="G79" s="317">
        <v>36775</v>
      </c>
      <c r="H79" s="318">
        <v>8460</v>
      </c>
    </row>
    <row r="80" spans="1:8" ht="15">
      <c r="A80" s="120" t="s">
        <v>334</v>
      </c>
      <c r="B80" s="150" t="s">
        <v>335</v>
      </c>
      <c r="C80" s="317"/>
      <c r="D80" s="317">
        <v>4648</v>
      </c>
      <c r="E80" s="317"/>
      <c r="F80" s="317">
        <f>SUM(C80:E80)</f>
        <v>4648</v>
      </c>
      <c r="G80" s="317">
        <v>0</v>
      </c>
      <c r="H80" s="318"/>
    </row>
    <row r="81" spans="1:8" ht="15">
      <c r="A81" s="120" t="s">
        <v>336</v>
      </c>
      <c r="B81" s="150" t="s">
        <v>337</v>
      </c>
      <c r="C81" s="317"/>
      <c r="D81" s="317"/>
      <c r="E81" s="317"/>
      <c r="F81" s="317">
        <f t="shared" si="1"/>
        <v>0</v>
      </c>
      <c r="G81" s="317">
        <f t="shared" si="1"/>
        <v>0</v>
      </c>
      <c r="H81" s="318"/>
    </row>
    <row r="82" spans="1:8" ht="15">
      <c r="A82" s="120" t="s">
        <v>338</v>
      </c>
      <c r="B82" s="150" t="s">
        <v>339</v>
      </c>
      <c r="C82" s="317"/>
      <c r="D82" s="317">
        <v>9152</v>
      </c>
      <c r="E82" s="317"/>
      <c r="F82" s="317">
        <f t="shared" si="1"/>
        <v>9152</v>
      </c>
      <c r="G82" s="317">
        <v>16061</v>
      </c>
      <c r="H82" s="318">
        <v>3476</v>
      </c>
    </row>
    <row r="83" spans="1:8" ht="15">
      <c r="A83" s="160" t="s">
        <v>572</v>
      </c>
      <c r="B83" s="156" t="s">
        <v>340</v>
      </c>
      <c r="C83" s="321">
        <f>SUM(C76:C82)</f>
        <v>0</v>
      </c>
      <c r="D83" s="321">
        <f>SUM(D76:D82)</f>
        <v>64900</v>
      </c>
      <c r="E83" s="321">
        <f>SUM(E76:E82)</f>
        <v>0</v>
      </c>
      <c r="F83" s="321">
        <f t="shared" si="1"/>
        <v>64900</v>
      </c>
      <c r="G83" s="321">
        <f>SUM(G76:G82)</f>
        <v>75621</v>
      </c>
      <c r="H83" s="321">
        <f>SUM(H76:H82)</f>
        <v>17475</v>
      </c>
    </row>
    <row r="84" spans="1:8" ht="15">
      <c r="A84" s="11" t="s">
        <v>341</v>
      </c>
      <c r="B84" s="150" t="s">
        <v>342</v>
      </c>
      <c r="C84" s="317"/>
      <c r="D84" s="317">
        <v>27559</v>
      </c>
      <c r="E84" s="317"/>
      <c r="F84" s="317">
        <f t="shared" si="1"/>
        <v>27559</v>
      </c>
      <c r="G84" s="317">
        <v>31167</v>
      </c>
      <c r="H84" s="318">
        <v>31167</v>
      </c>
    </row>
    <row r="85" spans="1:8" ht="15">
      <c r="A85" s="11" t="s">
        <v>343</v>
      </c>
      <c r="B85" s="150" t="s">
        <v>344</v>
      </c>
      <c r="C85" s="317"/>
      <c r="D85" s="317"/>
      <c r="E85" s="317"/>
      <c r="F85" s="317">
        <f aca="true" t="shared" si="3" ref="F85:G123">SUM(C85:E85)</f>
        <v>0</v>
      </c>
      <c r="G85" s="317">
        <f t="shared" si="3"/>
        <v>0</v>
      </c>
      <c r="H85" s="318"/>
    </row>
    <row r="86" spans="1:8" ht="15">
      <c r="A86" s="11" t="s">
        <v>345</v>
      </c>
      <c r="B86" s="150" t="s">
        <v>346</v>
      </c>
      <c r="C86" s="317"/>
      <c r="D86" s="317"/>
      <c r="E86" s="317"/>
      <c r="F86" s="317">
        <f t="shared" si="3"/>
        <v>0</v>
      </c>
      <c r="G86" s="317">
        <f t="shared" si="3"/>
        <v>0</v>
      </c>
      <c r="H86" s="318"/>
    </row>
    <row r="87" spans="1:8" ht="15">
      <c r="A87" s="11" t="s">
        <v>347</v>
      </c>
      <c r="B87" s="150" t="s">
        <v>348</v>
      </c>
      <c r="C87" s="317"/>
      <c r="D87" s="317">
        <v>7441</v>
      </c>
      <c r="E87" s="317"/>
      <c r="F87" s="317">
        <f t="shared" si="3"/>
        <v>7441</v>
      </c>
      <c r="G87" s="317">
        <v>8354</v>
      </c>
      <c r="H87" s="318">
        <v>8354</v>
      </c>
    </row>
    <row r="88" spans="1:8" ht="15">
      <c r="A88" s="50" t="s">
        <v>573</v>
      </c>
      <c r="B88" s="53" t="s">
        <v>349</v>
      </c>
      <c r="C88" s="319">
        <f>SUM(C84:C87)</f>
        <v>0</v>
      </c>
      <c r="D88" s="319">
        <f>SUM(D84:D87)</f>
        <v>35000</v>
      </c>
      <c r="E88" s="319">
        <f>SUM(E84:E87)</f>
        <v>0</v>
      </c>
      <c r="F88" s="319">
        <f t="shared" si="3"/>
        <v>35000</v>
      </c>
      <c r="G88" s="319">
        <f>SUM(G84:G87)</f>
        <v>39521</v>
      </c>
      <c r="H88" s="319">
        <f>SUM(H84:H87)</f>
        <v>39521</v>
      </c>
    </row>
    <row r="89" spans="1:8" ht="15">
      <c r="A89" s="11" t="s">
        <v>350</v>
      </c>
      <c r="B89" s="150" t="s">
        <v>351</v>
      </c>
      <c r="C89" s="317"/>
      <c r="D89" s="317"/>
      <c r="E89" s="317"/>
      <c r="F89" s="317">
        <f t="shared" si="3"/>
        <v>0</v>
      </c>
      <c r="G89" s="317">
        <f t="shared" si="3"/>
        <v>0</v>
      </c>
      <c r="H89" s="318"/>
    </row>
    <row r="90" spans="1:8" ht="15">
      <c r="A90" s="11" t="s">
        <v>609</v>
      </c>
      <c r="B90" s="150" t="s">
        <v>352</v>
      </c>
      <c r="C90" s="317"/>
      <c r="D90" s="317"/>
      <c r="E90" s="317"/>
      <c r="F90" s="317">
        <f t="shared" si="3"/>
        <v>0</v>
      </c>
      <c r="G90" s="317">
        <f t="shared" si="3"/>
        <v>0</v>
      </c>
      <c r="H90" s="318"/>
    </row>
    <row r="91" spans="1:8" ht="15">
      <c r="A91" s="11" t="s">
        <v>610</v>
      </c>
      <c r="B91" s="150" t="s">
        <v>353</v>
      </c>
      <c r="C91" s="317"/>
      <c r="D91" s="317"/>
      <c r="E91" s="317"/>
      <c r="F91" s="317">
        <f t="shared" si="3"/>
        <v>0</v>
      </c>
      <c r="G91" s="317">
        <f t="shared" si="3"/>
        <v>0</v>
      </c>
      <c r="H91" s="318"/>
    </row>
    <row r="92" spans="1:8" ht="15">
      <c r="A92" s="11" t="s">
        <v>611</v>
      </c>
      <c r="B92" s="150" t="s">
        <v>354</v>
      </c>
      <c r="C92" s="317">
        <v>565</v>
      </c>
      <c r="D92" s="317"/>
      <c r="E92" s="317"/>
      <c r="F92" s="317">
        <f t="shared" si="3"/>
        <v>565</v>
      </c>
      <c r="G92" s="317">
        <f t="shared" si="3"/>
        <v>565</v>
      </c>
      <c r="H92" s="318">
        <v>0</v>
      </c>
    </row>
    <row r="93" spans="1:8" ht="15">
      <c r="A93" s="11" t="s">
        <v>612</v>
      </c>
      <c r="B93" s="150" t="s">
        <v>355</v>
      </c>
      <c r="C93" s="317"/>
      <c r="D93" s="317"/>
      <c r="E93" s="317"/>
      <c r="F93" s="317">
        <f t="shared" si="3"/>
        <v>0</v>
      </c>
      <c r="G93" s="317">
        <f t="shared" si="3"/>
        <v>0</v>
      </c>
      <c r="H93" s="318"/>
    </row>
    <row r="94" spans="1:8" ht="15">
      <c r="A94" s="11" t="s">
        <v>613</v>
      </c>
      <c r="B94" s="150" t="s">
        <v>356</v>
      </c>
      <c r="C94" s="317"/>
      <c r="D94" s="317"/>
      <c r="E94" s="317"/>
      <c r="F94" s="317">
        <f t="shared" si="3"/>
        <v>0</v>
      </c>
      <c r="G94" s="317">
        <f t="shared" si="3"/>
        <v>0</v>
      </c>
      <c r="H94" s="318"/>
    </row>
    <row r="95" spans="1:8" ht="15">
      <c r="A95" s="11" t="s">
        <v>357</v>
      </c>
      <c r="B95" s="150" t="s">
        <v>358</v>
      </c>
      <c r="C95" s="317"/>
      <c r="D95" s="317"/>
      <c r="E95" s="317"/>
      <c r="F95" s="317">
        <f t="shared" si="3"/>
        <v>0</v>
      </c>
      <c r="G95" s="317">
        <f t="shared" si="3"/>
        <v>0</v>
      </c>
      <c r="H95" s="318"/>
    </row>
    <row r="96" spans="1:8" ht="15">
      <c r="A96" s="11" t="s">
        <v>614</v>
      </c>
      <c r="B96" s="150" t="s">
        <v>359</v>
      </c>
      <c r="C96" s="317"/>
      <c r="D96" s="317"/>
      <c r="E96" s="317"/>
      <c r="F96" s="317">
        <f t="shared" si="3"/>
        <v>0</v>
      </c>
      <c r="G96" s="317">
        <f t="shared" si="3"/>
        <v>0</v>
      </c>
      <c r="H96" s="318"/>
    </row>
    <row r="97" spans="1:8" ht="15">
      <c r="A97" s="50" t="s">
        <v>574</v>
      </c>
      <c r="B97" s="53" t="s">
        <v>360</v>
      </c>
      <c r="C97" s="319">
        <f>SUM(C89:C96)</f>
        <v>565</v>
      </c>
      <c r="D97" s="317"/>
      <c r="E97" s="317"/>
      <c r="F97" s="317">
        <f t="shared" si="3"/>
        <v>565</v>
      </c>
      <c r="G97" s="317">
        <f t="shared" si="3"/>
        <v>565</v>
      </c>
      <c r="H97" s="318">
        <v>0</v>
      </c>
    </row>
    <row r="98" spans="1:8" ht="15.75">
      <c r="A98" s="61" t="s">
        <v>187</v>
      </c>
      <c r="B98" s="53"/>
      <c r="C98" s="317"/>
      <c r="D98" s="317"/>
      <c r="E98" s="317"/>
      <c r="F98" s="319">
        <f>SUM(F97,F88,F83)</f>
        <v>100465</v>
      </c>
      <c r="G98" s="319">
        <f>SUM(G97,G88,G83)</f>
        <v>115707</v>
      </c>
      <c r="H98" s="319">
        <f>SUM(H97,H88,H83)</f>
        <v>56996</v>
      </c>
    </row>
    <row r="99" spans="1:8" ht="15.75">
      <c r="A99" s="161" t="s">
        <v>622</v>
      </c>
      <c r="B99" s="162" t="s">
        <v>361</v>
      </c>
      <c r="C99" s="319">
        <f>C25+C26+C51+C60+C74+C83+C88+C97</f>
        <v>201827</v>
      </c>
      <c r="D99" s="319">
        <f>D25+D26+D51+D60+D74+D83+D88+D97</f>
        <v>133753</v>
      </c>
      <c r="E99" s="319">
        <f>E25+E26+E51+E60+E74+E83+E88+E97</f>
        <v>1025</v>
      </c>
      <c r="F99" s="319">
        <f>SUM(F75+F98)</f>
        <v>336605</v>
      </c>
      <c r="G99" s="319">
        <f>SUM(G75+G98)</f>
        <v>358721</v>
      </c>
      <c r="H99" s="319">
        <f>SUM(H75+H98)</f>
        <v>187258</v>
      </c>
    </row>
    <row r="100" spans="1:25" ht="15">
      <c r="A100" s="11" t="s">
        <v>615</v>
      </c>
      <c r="B100" s="152" t="s">
        <v>362</v>
      </c>
      <c r="C100" s="310"/>
      <c r="D100" s="310"/>
      <c r="E100" s="310"/>
      <c r="F100" s="317">
        <f t="shared" si="3"/>
        <v>0</v>
      </c>
      <c r="G100" s="317">
        <f t="shared" si="3"/>
        <v>0</v>
      </c>
      <c r="H100" s="311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63"/>
      <c r="Y100" s="163"/>
    </row>
    <row r="101" spans="1:25" ht="15">
      <c r="A101" s="11" t="s">
        <v>365</v>
      </c>
      <c r="B101" s="152" t="s">
        <v>366</v>
      </c>
      <c r="C101" s="310"/>
      <c r="D101" s="310"/>
      <c r="E101" s="310"/>
      <c r="F101" s="317">
        <f t="shared" si="3"/>
        <v>0</v>
      </c>
      <c r="G101" s="317">
        <f t="shared" si="3"/>
        <v>0</v>
      </c>
      <c r="H101" s="311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63"/>
      <c r="Y101" s="163"/>
    </row>
    <row r="102" spans="1:25" ht="15">
      <c r="A102" s="11" t="s">
        <v>616</v>
      </c>
      <c r="B102" s="152" t="s">
        <v>367</v>
      </c>
      <c r="C102" s="310"/>
      <c r="D102" s="310"/>
      <c r="E102" s="310"/>
      <c r="F102" s="317">
        <f t="shared" si="3"/>
        <v>0</v>
      </c>
      <c r="G102" s="317">
        <f t="shared" si="3"/>
        <v>0</v>
      </c>
      <c r="H102" s="311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63"/>
      <c r="Y102" s="163"/>
    </row>
    <row r="103" spans="1:25" ht="15">
      <c r="A103" s="13" t="s">
        <v>579</v>
      </c>
      <c r="B103" s="107" t="s">
        <v>369</v>
      </c>
      <c r="C103" s="312"/>
      <c r="D103" s="312"/>
      <c r="E103" s="312"/>
      <c r="F103" s="317">
        <f t="shared" si="3"/>
        <v>0</v>
      </c>
      <c r="G103" s="317">
        <f t="shared" si="3"/>
        <v>0</v>
      </c>
      <c r="H103" s="313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3"/>
      <c r="Y103" s="163"/>
    </row>
    <row r="104" spans="1:25" ht="15">
      <c r="A104" s="36" t="s">
        <v>617</v>
      </c>
      <c r="B104" s="152" t="s">
        <v>370</v>
      </c>
      <c r="C104" s="314"/>
      <c r="D104" s="314"/>
      <c r="E104" s="314"/>
      <c r="F104" s="317">
        <f t="shared" si="3"/>
        <v>0</v>
      </c>
      <c r="G104" s="317">
        <f t="shared" si="3"/>
        <v>0</v>
      </c>
      <c r="H104" s="31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3"/>
      <c r="Y104" s="163"/>
    </row>
    <row r="105" spans="1:25" ht="15">
      <c r="A105" s="36" t="s">
        <v>585</v>
      </c>
      <c r="B105" s="152" t="s">
        <v>373</v>
      </c>
      <c r="C105" s="314"/>
      <c r="D105" s="314"/>
      <c r="E105" s="314"/>
      <c r="F105" s="317">
        <f t="shared" si="3"/>
        <v>0</v>
      </c>
      <c r="G105" s="317">
        <f t="shared" si="3"/>
        <v>0</v>
      </c>
      <c r="H105" s="31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3"/>
      <c r="Y105" s="163"/>
    </row>
    <row r="106" spans="1:25" ht="15">
      <c r="A106" s="11" t="s">
        <v>374</v>
      </c>
      <c r="B106" s="152" t="s">
        <v>375</v>
      </c>
      <c r="C106" s="310"/>
      <c r="D106" s="310"/>
      <c r="E106" s="310"/>
      <c r="F106" s="317">
        <f t="shared" si="3"/>
        <v>0</v>
      </c>
      <c r="G106" s="317">
        <f t="shared" si="3"/>
        <v>0</v>
      </c>
      <c r="H106" s="311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63"/>
      <c r="Y106" s="163"/>
    </row>
    <row r="107" spans="1:25" ht="15">
      <c r="A107" s="11" t="s">
        <v>618</v>
      </c>
      <c r="B107" s="152" t="s">
        <v>376</v>
      </c>
      <c r="C107" s="310"/>
      <c r="D107" s="310"/>
      <c r="E107" s="310"/>
      <c r="F107" s="317">
        <f t="shared" si="3"/>
        <v>0</v>
      </c>
      <c r="G107" s="317">
        <f t="shared" si="3"/>
        <v>0</v>
      </c>
      <c r="H107" s="311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63"/>
      <c r="Y107" s="163"/>
    </row>
    <row r="108" spans="1:25" ht="15">
      <c r="A108" s="12" t="s">
        <v>582</v>
      </c>
      <c r="B108" s="107" t="s">
        <v>377</v>
      </c>
      <c r="C108" s="102"/>
      <c r="D108" s="102"/>
      <c r="E108" s="102"/>
      <c r="F108" s="317">
        <f t="shared" si="3"/>
        <v>0</v>
      </c>
      <c r="G108" s="317">
        <f t="shared" si="3"/>
        <v>0</v>
      </c>
      <c r="H108" s="31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3"/>
      <c r="Y108" s="163"/>
    </row>
    <row r="109" spans="1:25" ht="15">
      <c r="A109" s="36" t="s">
        <v>378</v>
      </c>
      <c r="B109" s="152" t="s">
        <v>379</v>
      </c>
      <c r="C109" s="314"/>
      <c r="D109" s="314"/>
      <c r="E109" s="314"/>
      <c r="F109" s="317">
        <f t="shared" si="3"/>
        <v>0</v>
      </c>
      <c r="G109" s="317">
        <f t="shared" si="3"/>
        <v>0</v>
      </c>
      <c r="H109" s="31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3"/>
      <c r="Y109" s="163"/>
    </row>
    <row r="110" spans="1:25" ht="15">
      <c r="A110" s="36" t="s">
        <v>380</v>
      </c>
      <c r="B110" s="152" t="s">
        <v>381</v>
      </c>
      <c r="C110" s="314"/>
      <c r="D110" s="314"/>
      <c r="E110" s="314"/>
      <c r="F110" s="317">
        <v>1255</v>
      </c>
      <c r="G110" s="317">
        <v>1894</v>
      </c>
      <c r="H110" s="315">
        <v>1894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3"/>
      <c r="Y110" s="163"/>
    </row>
    <row r="111" spans="1:25" ht="15">
      <c r="A111" s="12" t="s">
        <v>382</v>
      </c>
      <c r="B111" s="107" t="s">
        <v>383</v>
      </c>
      <c r="C111" s="314"/>
      <c r="D111" s="314"/>
      <c r="E111" s="314"/>
      <c r="F111" s="317">
        <f t="shared" si="3"/>
        <v>0</v>
      </c>
      <c r="G111" s="317">
        <f t="shared" si="3"/>
        <v>0</v>
      </c>
      <c r="H111" s="31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3"/>
      <c r="Y111" s="163"/>
    </row>
    <row r="112" spans="1:25" ht="15">
      <c r="A112" s="36" t="s">
        <v>384</v>
      </c>
      <c r="B112" s="152" t="s">
        <v>385</v>
      </c>
      <c r="C112" s="314"/>
      <c r="D112" s="314"/>
      <c r="E112" s="314"/>
      <c r="F112" s="317">
        <f t="shared" si="3"/>
        <v>0</v>
      </c>
      <c r="G112" s="317">
        <f t="shared" si="3"/>
        <v>0</v>
      </c>
      <c r="H112" s="31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3"/>
      <c r="Y112" s="163"/>
    </row>
    <row r="113" spans="1:25" ht="15">
      <c r="A113" s="36" t="s">
        <v>386</v>
      </c>
      <c r="B113" s="152" t="s">
        <v>387</v>
      </c>
      <c r="C113" s="314"/>
      <c r="D113" s="314"/>
      <c r="E113" s="314"/>
      <c r="F113" s="317">
        <f t="shared" si="3"/>
        <v>0</v>
      </c>
      <c r="G113" s="317">
        <f t="shared" si="3"/>
        <v>0</v>
      </c>
      <c r="H113" s="31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3"/>
      <c r="Y113" s="163"/>
    </row>
    <row r="114" spans="1:25" ht="15">
      <c r="A114" s="36" t="s">
        <v>388</v>
      </c>
      <c r="B114" s="152" t="s">
        <v>389</v>
      </c>
      <c r="C114" s="314"/>
      <c r="D114" s="314"/>
      <c r="E114" s="314"/>
      <c r="F114" s="317">
        <f t="shared" si="3"/>
        <v>0</v>
      </c>
      <c r="G114" s="317">
        <f t="shared" si="3"/>
        <v>0</v>
      </c>
      <c r="H114" s="31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3"/>
      <c r="Y114" s="163"/>
    </row>
    <row r="115" spans="1:25" ht="15">
      <c r="A115" s="37" t="s">
        <v>583</v>
      </c>
      <c r="B115" s="38" t="s">
        <v>390</v>
      </c>
      <c r="C115" s="102"/>
      <c r="D115" s="102"/>
      <c r="E115" s="102"/>
      <c r="F115" s="317">
        <f t="shared" si="3"/>
        <v>0</v>
      </c>
      <c r="G115" s="317">
        <f t="shared" si="3"/>
        <v>0</v>
      </c>
      <c r="H115" s="31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3"/>
      <c r="Y115" s="163"/>
    </row>
    <row r="116" spans="1:25" ht="15">
      <c r="A116" s="36" t="s">
        <v>391</v>
      </c>
      <c r="B116" s="152" t="s">
        <v>392</v>
      </c>
      <c r="C116" s="314"/>
      <c r="D116" s="314"/>
      <c r="E116" s="314"/>
      <c r="F116" s="317">
        <f t="shared" si="3"/>
        <v>0</v>
      </c>
      <c r="G116" s="317">
        <f t="shared" si="3"/>
        <v>0</v>
      </c>
      <c r="H116" s="31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3"/>
      <c r="Y116" s="163"/>
    </row>
    <row r="117" spans="1:25" ht="15">
      <c r="A117" s="11" t="s">
        <v>393</v>
      </c>
      <c r="B117" s="152" t="s">
        <v>394</v>
      </c>
      <c r="C117" s="310"/>
      <c r="D117" s="310"/>
      <c r="E117" s="310"/>
      <c r="F117" s="317">
        <f t="shared" si="3"/>
        <v>0</v>
      </c>
      <c r="G117" s="317">
        <f t="shared" si="3"/>
        <v>0</v>
      </c>
      <c r="H117" s="311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63"/>
      <c r="Y117" s="163"/>
    </row>
    <row r="118" spans="1:25" ht="15">
      <c r="A118" s="36" t="s">
        <v>619</v>
      </c>
      <c r="B118" s="152" t="s">
        <v>395</v>
      </c>
      <c r="C118" s="314"/>
      <c r="D118" s="314"/>
      <c r="E118" s="314"/>
      <c r="F118" s="317">
        <f t="shared" si="3"/>
        <v>0</v>
      </c>
      <c r="G118" s="317">
        <f t="shared" si="3"/>
        <v>0</v>
      </c>
      <c r="H118" s="31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3"/>
      <c r="Y118" s="163"/>
    </row>
    <row r="119" spans="1:25" ht="15">
      <c r="A119" s="36" t="s">
        <v>588</v>
      </c>
      <c r="B119" s="152" t="s">
        <v>396</v>
      </c>
      <c r="C119" s="314"/>
      <c r="D119" s="314"/>
      <c r="E119" s="314"/>
      <c r="F119" s="317">
        <f t="shared" si="3"/>
        <v>0</v>
      </c>
      <c r="G119" s="317">
        <f t="shared" si="3"/>
        <v>0</v>
      </c>
      <c r="H119" s="31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3"/>
      <c r="Y119" s="163"/>
    </row>
    <row r="120" spans="1:25" ht="15">
      <c r="A120" s="37" t="s">
        <v>589</v>
      </c>
      <c r="B120" s="38" t="s">
        <v>400</v>
      </c>
      <c r="C120" s="102"/>
      <c r="D120" s="102"/>
      <c r="E120" s="102"/>
      <c r="F120" s="317">
        <f t="shared" si="3"/>
        <v>0</v>
      </c>
      <c r="G120" s="317">
        <f t="shared" si="3"/>
        <v>0</v>
      </c>
      <c r="H120" s="31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3"/>
      <c r="Y120" s="163"/>
    </row>
    <row r="121" spans="1:25" ht="15">
      <c r="A121" s="11" t="s">
        <v>401</v>
      </c>
      <c r="B121" s="152" t="s">
        <v>402</v>
      </c>
      <c r="C121" s="310"/>
      <c r="D121" s="310"/>
      <c r="E121" s="310"/>
      <c r="F121" s="317">
        <f t="shared" si="3"/>
        <v>0</v>
      </c>
      <c r="G121" s="317">
        <f t="shared" si="3"/>
        <v>0</v>
      </c>
      <c r="H121" s="311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63"/>
      <c r="Y121" s="163"/>
    </row>
    <row r="122" spans="1:25" ht="15.75">
      <c r="A122" s="39" t="s">
        <v>638</v>
      </c>
      <c r="B122" s="108" t="s">
        <v>403</v>
      </c>
      <c r="C122" s="102">
        <f>C120+C115</f>
        <v>0</v>
      </c>
      <c r="D122" s="102">
        <f>D120+D115</f>
        <v>0</v>
      </c>
      <c r="E122" s="102">
        <f>E120+E115</f>
        <v>0</v>
      </c>
      <c r="F122" s="317">
        <v>1255</v>
      </c>
      <c r="G122" s="317">
        <v>1894</v>
      </c>
      <c r="H122" s="316">
        <v>1894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3"/>
      <c r="Y122" s="163"/>
    </row>
    <row r="123" spans="1:25" ht="15.75">
      <c r="A123" s="44" t="s">
        <v>674</v>
      </c>
      <c r="B123" s="45"/>
      <c r="C123" s="319">
        <f>C99+C122</f>
        <v>201827</v>
      </c>
      <c r="D123" s="319">
        <f>D99+D122</f>
        <v>133753</v>
      </c>
      <c r="E123" s="319">
        <f>E99+E122</f>
        <v>1025</v>
      </c>
      <c r="F123" s="319">
        <f t="shared" si="3"/>
        <v>336605</v>
      </c>
      <c r="G123" s="319">
        <f>SUM(G99+G122)</f>
        <v>360615</v>
      </c>
      <c r="H123" s="319">
        <f>SUM(H99+H122)</f>
        <v>189152</v>
      </c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2:25" ht="15">
      <c r="B124" s="163"/>
      <c r="C124" s="323"/>
      <c r="D124" s="323"/>
      <c r="E124" s="323"/>
      <c r="F124" s="323"/>
      <c r="G124" s="324"/>
      <c r="H124" s="324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2:25" ht="15">
      <c r="B125" s="163"/>
      <c r="C125" s="167"/>
      <c r="D125" s="167"/>
      <c r="E125" s="167"/>
      <c r="F125" s="167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2:25" ht="15">
      <c r="B126" s="163"/>
      <c r="C126" s="167"/>
      <c r="D126" s="167"/>
      <c r="E126" s="167"/>
      <c r="F126" s="167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2:25" ht="15">
      <c r="B127" s="163"/>
      <c r="C127" s="167"/>
      <c r="D127" s="167"/>
      <c r="E127" s="167"/>
      <c r="F127" s="167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2:25" ht="15">
      <c r="B128" s="163"/>
      <c r="C128" s="167"/>
      <c r="D128" s="167"/>
      <c r="E128" s="167"/>
      <c r="F128" s="167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2:25" ht="15">
      <c r="B129" s="163"/>
      <c r="C129" s="167"/>
      <c r="D129" s="167"/>
      <c r="E129" s="167"/>
      <c r="F129" s="167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2:25" ht="15">
      <c r="B130" s="163"/>
      <c r="C130" s="167"/>
      <c r="D130" s="167"/>
      <c r="E130" s="167"/>
      <c r="F130" s="167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2:25" ht="15">
      <c r="B131" s="163"/>
      <c r="C131" s="167"/>
      <c r="D131" s="167"/>
      <c r="E131" s="167"/>
      <c r="F131" s="167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2:25" ht="15">
      <c r="B132" s="163"/>
      <c r="C132" s="167"/>
      <c r="D132" s="167"/>
      <c r="E132" s="167"/>
      <c r="F132" s="167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2:25" ht="15">
      <c r="B133" s="163"/>
      <c r="C133" s="167"/>
      <c r="D133" s="167"/>
      <c r="E133" s="167"/>
      <c r="F133" s="167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2:25" ht="15">
      <c r="B134" s="163"/>
      <c r="C134" s="167"/>
      <c r="D134" s="167"/>
      <c r="E134" s="167"/>
      <c r="F134" s="167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2:25" ht="15">
      <c r="B135" s="163"/>
      <c r="C135" s="167"/>
      <c r="D135" s="167"/>
      <c r="E135" s="167"/>
      <c r="F135" s="167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2:25" ht="15">
      <c r="B136" s="163"/>
      <c r="C136" s="167"/>
      <c r="D136" s="167"/>
      <c r="E136" s="167"/>
      <c r="F136" s="167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2:25" ht="15">
      <c r="B137" s="163"/>
      <c r="C137" s="167"/>
      <c r="D137" s="167"/>
      <c r="E137" s="167"/>
      <c r="F137" s="167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2:25" ht="15">
      <c r="B138" s="163"/>
      <c r="C138" s="167"/>
      <c r="D138" s="167"/>
      <c r="E138" s="167"/>
      <c r="F138" s="167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2:25" ht="15">
      <c r="B139" s="163"/>
      <c r="C139" s="167"/>
      <c r="D139" s="167"/>
      <c r="E139" s="167"/>
      <c r="F139" s="167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2:25" ht="15">
      <c r="B140" s="163"/>
      <c r="C140" s="167"/>
      <c r="D140" s="167"/>
      <c r="E140" s="167"/>
      <c r="F140" s="167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2:25" ht="15">
      <c r="B141" s="163"/>
      <c r="C141" s="167"/>
      <c r="D141" s="167"/>
      <c r="E141" s="167"/>
      <c r="F141" s="167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2:25" ht="15">
      <c r="B142" s="163"/>
      <c r="C142" s="167"/>
      <c r="D142" s="167"/>
      <c r="E142" s="167"/>
      <c r="F142" s="167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2:25" ht="15">
      <c r="B143" s="163"/>
      <c r="C143" s="167"/>
      <c r="D143" s="167"/>
      <c r="E143" s="167"/>
      <c r="F143" s="167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2:25" ht="15">
      <c r="B144" s="163"/>
      <c r="C144" s="167"/>
      <c r="D144" s="167"/>
      <c r="E144" s="167"/>
      <c r="F144" s="167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2:25" ht="15">
      <c r="B145" s="163"/>
      <c r="C145" s="167"/>
      <c r="D145" s="167"/>
      <c r="E145" s="167"/>
      <c r="F145" s="167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2:25" ht="15">
      <c r="B146" s="163"/>
      <c r="C146" s="167"/>
      <c r="D146" s="167"/>
      <c r="E146" s="167"/>
      <c r="F146" s="167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2:25" ht="15">
      <c r="B147" s="163"/>
      <c r="C147" s="167"/>
      <c r="D147" s="167"/>
      <c r="E147" s="167"/>
      <c r="F147" s="167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2:25" ht="15">
      <c r="B148" s="163"/>
      <c r="C148" s="167"/>
      <c r="D148" s="167"/>
      <c r="E148" s="167"/>
      <c r="F148" s="167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2:25" ht="15">
      <c r="B149" s="163"/>
      <c r="C149" s="167"/>
      <c r="D149" s="167"/>
      <c r="E149" s="167"/>
      <c r="F149" s="167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2:25" ht="15">
      <c r="B150" s="163"/>
      <c r="C150" s="167"/>
      <c r="D150" s="167"/>
      <c r="E150" s="167"/>
      <c r="F150" s="167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2:25" ht="15">
      <c r="B151" s="163"/>
      <c r="C151" s="167"/>
      <c r="D151" s="167"/>
      <c r="E151" s="167"/>
      <c r="F151" s="167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2:25" ht="15">
      <c r="B152" s="163"/>
      <c r="C152" s="167"/>
      <c r="D152" s="167"/>
      <c r="E152" s="167"/>
      <c r="F152" s="167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2:25" ht="15">
      <c r="B153" s="163"/>
      <c r="C153" s="167"/>
      <c r="D153" s="167"/>
      <c r="E153" s="167"/>
      <c r="F153" s="167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2:25" ht="15">
      <c r="B154" s="163"/>
      <c r="C154" s="167"/>
      <c r="D154" s="167"/>
      <c r="E154" s="167"/>
      <c r="F154" s="167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2:25" ht="15">
      <c r="B155" s="163"/>
      <c r="C155" s="167"/>
      <c r="D155" s="167"/>
      <c r="E155" s="167"/>
      <c r="F155" s="167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2:25" ht="15">
      <c r="B156" s="163"/>
      <c r="C156" s="167"/>
      <c r="D156" s="167"/>
      <c r="E156" s="167"/>
      <c r="F156" s="167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2:25" ht="15">
      <c r="B157" s="163"/>
      <c r="C157" s="167"/>
      <c r="D157" s="167"/>
      <c r="E157" s="167"/>
      <c r="F157" s="167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2:25" ht="15">
      <c r="B158" s="163"/>
      <c r="C158" s="167"/>
      <c r="D158" s="167"/>
      <c r="E158" s="167"/>
      <c r="F158" s="167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2:25" ht="15">
      <c r="B159" s="163"/>
      <c r="C159" s="167"/>
      <c r="D159" s="167"/>
      <c r="E159" s="167"/>
      <c r="F159" s="167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2:25" ht="15">
      <c r="B160" s="163"/>
      <c r="C160" s="167"/>
      <c r="D160" s="167"/>
      <c r="E160" s="167"/>
      <c r="F160" s="167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2:25" ht="15">
      <c r="B161" s="163"/>
      <c r="C161" s="167"/>
      <c r="D161" s="167"/>
      <c r="E161" s="167"/>
      <c r="F161" s="167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spans="2:25" ht="15">
      <c r="B162" s="163"/>
      <c r="C162" s="167"/>
      <c r="D162" s="167"/>
      <c r="E162" s="167"/>
      <c r="F162" s="167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</row>
    <row r="163" spans="2:25" ht="15">
      <c r="B163" s="163"/>
      <c r="C163" s="167"/>
      <c r="D163" s="167"/>
      <c r="E163" s="167"/>
      <c r="F163" s="167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</row>
    <row r="164" spans="2:25" ht="15">
      <c r="B164" s="163"/>
      <c r="C164" s="167"/>
      <c r="D164" s="167"/>
      <c r="E164" s="167"/>
      <c r="F164" s="167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</row>
    <row r="165" spans="2:25" ht="15">
      <c r="B165" s="163"/>
      <c r="C165" s="167"/>
      <c r="D165" s="167"/>
      <c r="E165" s="167"/>
      <c r="F165" s="167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</row>
    <row r="166" spans="2:25" ht="15">
      <c r="B166" s="163"/>
      <c r="C166" s="167"/>
      <c r="D166" s="167"/>
      <c r="E166" s="167"/>
      <c r="F166" s="167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</row>
    <row r="167" spans="2:25" ht="15">
      <c r="B167" s="163"/>
      <c r="C167" s="167"/>
      <c r="D167" s="167"/>
      <c r="E167" s="167"/>
      <c r="F167" s="167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</row>
    <row r="168" spans="2:25" ht="15">
      <c r="B168" s="163"/>
      <c r="C168" s="167"/>
      <c r="D168" s="167"/>
      <c r="E168" s="167"/>
      <c r="F168" s="167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</row>
    <row r="169" spans="2:25" ht="15">
      <c r="B169" s="163"/>
      <c r="C169" s="167"/>
      <c r="D169" s="167"/>
      <c r="E169" s="167"/>
      <c r="F169" s="167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</row>
    <row r="170" spans="2:25" ht="15">
      <c r="B170" s="163"/>
      <c r="C170" s="167"/>
      <c r="D170" s="167"/>
      <c r="E170" s="167"/>
      <c r="F170" s="167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</row>
    <row r="171" spans="2:25" ht="15">
      <c r="B171" s="163"/>
      <c r="C171" s="167"/>
      <c r="D171" s="167"/>
      <c r="E171" s="167"/>
      <c r="F171" s="167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</row>
    <row r="172" spans="2:25" ht="15">
      <c r="B172" s="163"/>
      <c r="C172" s="167"/>
      <c r="D172" s="167"/>
      <c r="E172" s="167"/>
      <c r="F172" s="167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</row>
  </sheetData>
  <sheetProtection/>
  <mergeCells count="3">
    <mergeCell ref="A2:F2"/>
    <mergeCell ref="A3:F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3" t="s">
        <v>185</v>
      </c>
      <c r="B1" s="262"/>
      <c r="C1" s="262"/>
      <c r="D1" s="262"/>
      <c r="E1" s="262"/>
      <c r="F1" s="260"/>
    </row>
    <row r="2" spans="1:6" ht="19.5" customHeight="1">
      <c r="A2" s="261" t="s">
        <v>45</v>
      </c>
      <c r="B2" s="262"/>
      <c r="C2" s="262"/>
      <c r="D2" s="262"/>
      <c r="E2" s="262"/>
      <c r="F2" s="260"/>
    </row>
    <row r="3" ht="18">
      <c r="A3" s="49"/>
    </row>
    <row r="4" ht="15">
      <c r="A4" s="3" t="s">
        <v>145</v>
      </c>
    </row>
    <row r="5" spans="1:6" ht="30">
      <c r="A5" s="1" t="s">
        <v>224</v>
      </c>
      <c r="B5" s="2" t="s">
        <v>225</v>
      </c>
      <c r="C5" s="63" t="s">
        <v>76</v>
      </c>
      <c r="D5" s="63" t="s">
        <v>77</v>
      </c>
      <c r="E5" s="63" t="s">
        <v>188</v>
      </c>
      <c r="F5" s="88" t="s">
        <v>164</v>
      </c>
    </row>
    <row r="6" spans="1:6" ht="15">
      <c r="A6" s="27" t="s">
        <v>226</v>
      </c>
      <c r="B6" s="28" t="s">
        <v>227</v>
      </c>
      <c r="C6" s="41"/>
      <c r="D6" s="41"/>
      <c r="E6" s="41"/>
      <c r="F6" s="26"/>
    </row>
    <row r="7" spans="1:6" ht="15">
      <c r="A7" s="27" t="s">
        <v>228</v>
      </c>
      <c r="B7" s="29" t="s">
        <v>229</v>
      </c>
      <c r="C7" s="41"/>
      <c r="D7" s="41"/>
      <c r="E7" s="41"/>
      <c r="F7" s="26"/>
    </row>
    <row r="8" spans="1:6" ht="15">
      <c r="A8" s="27" t="s">
        <v>230</v>
      </c>
      <c r="B8" s="29" t="s">
        <v>231</v>
      </c>
      <c r="C8" s="41"/>
      <c r="D8" s="41"/>
      <c r="E8" s="41"/>
      <c r="F8" s="26"/>
    </row>
    <row r="9" spans="1:6" ht="15">
      <c r="A9" s="30" t="s">
        <v>232</v>
      </c>
      <c r="B9" s="29" t="s">
        <v>233</v>
      </c>
      <c r="C9" s="41"/>
      <c r="D9" s="41"/>
      <c r="E9" s="41"/>
      <c r="F9" s="26"/>
    </row>
    <row r="10" spans="1:6" ht="15">
      <c r="A10" s="30" t="s">
        <v>234</v>
      </c>
      <c r="B10" s="29" t="s">
        <v>235</v>
      </c>
      <c r="C10" s="41"/>
      <c r="D10" s="41"/>
      <c r="E10" s="41"/>
      <c r="F10" s="26"/>
    </row>
    <row r="11" spans="1:6" ht="15">
      <c r="A11" s="30" t="s">
        <v>236</v>
      </c>
      <c r="B11" s="29" t="s">
        <v>237</v>
      </c>
      <c r="C11" s="41"/>
      <c r="D11" s="41"/>
      <c r="E11" s="41"/>
      <c r="F11" s="26"/>
    </row>
    <row r="12" spans="1:6" ht="15">
      <c r="A12" s="30" t="s">
        <v>238</v>
      </c>
      <c r="B12" s="29" t="s">
        <v>239</v>
      </c>
      <c r="C12" s="41"/>
      <c r="D12" s="41"/>
      <c r="E12" s="41"/>
      <c r="F12" s="26"/>
    </row>
    <row r="13" spans="1:6" ht="15">
      <c r="A13" s="30" t="s">
        <v>240</v>
      </c>
      <c r="B13" s="29" t="s">
        <v>241</v>
      </c>
      <c r="C13" s="41"/>
      <c r="D13" s="41"/>
      <c r="E13" s="41"/>
      <c r="F13" s="26"/>
    </row>
    <row r="14" spans="1:6" ht="15">
      <c r="A14" s="4" t="s">
        <v>242</v>
      </c>
      <c r="B14" s="29" t="s">
        <v>243</v>
      </c>
      <c r="C14" s="41"/>
      <c r="D14" s="41"/>
      <c r="E14" s="41"/>
      <c r="F14" s="26"/>
    </row>
    <row r="15" spans="1:6" ht="15">
      <c r="A15" s="4" t="s">
        <v>244</v>
      </c>
      <c r="B15" s="29" t="s">
        <v>245</v>
      </c>
      <c r="C15" s="41"/>
      <c r="D15" s="41"/>
      <c r="E15" s="41"/>
      <c r="F15" s="26"/>
    </row>
    <row r="16" spans="1:6" ht="15">
      <c r="A16" s="4" t="s">
        <v>246</v>
      </c>
      <c r="B16" s="29" t="s">
        <v>247</v>
      </c>
      <c r="C16" s="41"/>
      <c r="D16" s="41"/>
      <c r="E16" s="41"/>
      <c r="F16" s="26"/>
    </row>
    <row r="17" spans="1:6" ht="15">
      <c r="A17" s="4" t="s">
        <v>248</v>
      </c>
      <c r="B17" s="29" t="s">
        <v>249</v>
      </c>
      <c r="C17" s="41"/>
      <c r="D17" s="41"/>
      <c r="E17" s="41"/>
      <c r="F17" s="26"/>
    </row>
    <row r="18" spans="1:6" ht="15">
      <c r="A18" s="4" t="s">
        <v>590</v>
      </c>
      <c r="B18" s="29" t="s">
        <v>250</v>
      </c>
      <c r="C18" s="41"/>
      <c r="D18" s="41"/>
      <c r="E18" s="41"/>
      <c r="F18" s="26"/>
    </row>
    <row r="19" spans="1:6" ht="15">
      <c r="A19" s="31" t="s">
        <v>528</v>
      </c>
      <c r="B19" s="32" t="s">
        <v>251</v>
      </c>
      <c r="C19" s="41"/>
      <c r="D19" s="41"/>
      <c r="E19" s="41"/>
      <c r="F19" s="26"/>
    </row>
    <row r="20" spans="1:6" ht="15">
      <c r="A20" s="4" t="s">
        <v>252</v>
      </c>
      <c r="B20" s="29" t="s">
        <v>253</v>
      </c>
      <c r="C20" s="41"/>
      <c r="D20" s="41"/>
      <c r="E20" s="41"/>
      <c r="F20" s="26"/>
    </row>
    <row r="21" spans="1:6" ht="15">
      <c r="A21" s="4" t="s">
        <v>254</v>
      </c>
      <c r="B21" s="29" t="s">
        <v>255</v>
      </c>
      <c r="C21" s="41"/>
      <c r="D21" s="41"/>
      <c r="E21" s="41"/>
      <c r="F21" s="26"/>
    </row>
    <row r="22" spans="1:6" ht="15">
      <c r="A22" s="5" t="s">
        <v>256</v>
      </c>
      <c r="B22" s="29" t="s">
        <v>257</v>
      </c>
      <c r="C22" s="41"/>
      <c r="D22" s="41"/>
      <c r="E22" s="41"/>
      <c r="F22" s="26"/>
    </row>
    <row r="23" spans="1:6" ht="15">
      <c r="A23" s="6" t="s">
        <v>529</v>
      </c>
      <c r="B23" s="32" t="s">
        <v>258</v>
      </c>
      <c r="C23" s="41"/>
      <c r="D23" s="41"/>
      <c r="E23" s="41"/>
      <c r="F23" s="26"/>
    </row>
    <row r="24" spans="1:6" ht="15">
      <c r="A24" s="52" t="s">
        <v>620</v>
      </c>
      <c r="B24" s="53" t="s">
        <v>259</v>
      </c>
      <c r="C24" s="41"/>
      <c r="D24" s="41"/>
      <c r="E24" s="41"/>
      <c r="F24" s="26"/>
    </row>
    <row r="25" spans="1:6" ht="15">
      <c r="A25" s="38" t="s">
        <v>591</v>
      </c>
      <c r="B25" s="53" t="s">
        <v>260</v>
      </c>
      <c r="C25" s="41"/>
      <c r="D25" s="41"/>
      <c r="E25" s="41"/>
      <c r="F25" s="26"/>
    </row>
    <row r="26" spans="1:6" ht="15">
      <c r="A26" s="4" t="s">
        <v>261</v>
      </c>
      <c r="B26" s="29" t="s">
        <v>262</v>
      </c>
      <c r="C26" s="41"/>
      <c r="D26" s="41"/>
      <c r="E26" s="41"/>
      <c r="F26" s="26"/>
    </row>
    <row r="27" spans="1:6" ht="15">
      <c r="A27" s="4" t="s">
        <v>263</v>
      </c>
      <c r="B27" s="29" t="s">
        <v>264</v>
      </c>
      <c r="C27" s="41"/>
      <c r="D27" s="41"/>
      <c r="E27" s="41"/>
      <c r="F27" s="26"/>
    </row>
    <row r="28" spans="1:6" ht="15">
      <c r="A28" s="4" t="s">
        <v>265</v>
      </c>
      <c r="B28" s="29" t="s">
        <v>266</v>
      </c>
      <c r="C28" s="41"/>
      <c r="D28" s="41"/>
      <c r="E28" s="41"/>
      <c r="F28" s="26"/>
    </row>
    <row r="29" spans="1:6" ht="15">
      <c r="A29" s="6" t="s">
        <v>530</v>
      </c>
      <c r="B29" s="32" t="s">
        <v>267</v>
      </c>
      <c r="C29" s="41"/>
      <c r="D29" s="41"/>
      <c r="E29" s="41"/>
      <c r="F29" s="26"/>
    </row>
    <row r="30" spans="1:6" ht="15">
      <c r="A30" s="4" t="s">
        <v>268</v>
      </c>
      <c r="B30" s="29" t="s">
        <v>269</v>
      </c>
      <c r="C30" s="41"/>
      <c r="D30" s="41"/>
      <c r="E30" s="41"/>
      <c r="F30" s="26"/>
    </row>
    <row r="31" spans="1:6" ht="15">
      <c r="A31" s="4" t="s">
        <v>270</v>
      </c>
      <c r="B31" s="29" t="s">
        <v>271</v>
      </c>
      <c r="C31" s="41"/>
      <c r="D31" s="41"/>
      <c r="E31" s="41"/>
      <c r="F31" s="26"/>
    </row>
    <row r="32" spans="1:6" ht="15" customHeight="1">
      <c r="A32" s="6" t="s">
        <v>621</v>
      </c>
      <c r="B32" s="32" t="s">
        <v>272</v>
      </c>
      <c r="C32" s="41"/>
      <c r="D32" s="41"/>
      <c r="E32" s="41"/>
      <c r="F32" s="26"/>
    </row>
    <row r="33" spans="1:6" ht="15">
      <c r="A33" s="4" t="s">
        <v>273</v>
      </c>
      <c r="B33" s="29" t="s">
        <v>274</v>
      </c>
      <c r="C33" s="41"/>
      <c r="D33" s="41"/>
      <c r="E33" s="41"/>
      <c r="F33" s="26"/>
    </row>
    <row r="34" spans="1:6" ht="15">
      <c r="A34" s="4" t="s">
        <v>275</v>
      </c>
      <c r="B34" s="29" t="s">
        <v>276</v>
      </c>
      <c r="C34" s="41"/>
      <c r="D34" s="41"/>
      <c r="E34" s="41"/>
      <c r="F34" s="26"/>
    </row>
    <row r="35" spans="1:6" ht="15">
      <c r="A35" s="4" t="s">
        <v>592</v>
      </c>
      <c r="B35" s="29" t="s">
        <v>277</v>
      </c>
      <c r="C35" s="41"/>
      <c r="D35" s="41"/>
      <c r="E35" s="41"/>
      <c r="F35" s="26"/>
    </row>
    <row r="36" spans="1:6" ht="15">
      <c r="A36" s="4" t="s">
        <v>278</v>
      </c>
      <c r="B36" s="29" t="s">
        <v>279</v>
      </c>
      <c r="C36" s="41"/>
      <c r="D36" s="41"/>
      <c r="E36" s="41"/>
      <c r="F36" s="26"/>
    </row>
    <row r="37" spans="1:6" ht="15">
      <c r="A37" s="8" t="s">
        <v>593</v>
      </c>
      <c r="B37" s="29" t="s">
        <v>280</v>
      </c>
      <c r="C37" s="41"/>
      <c r="D37" s="41"/>
      <c r="E37" s="41"/>
      <c r="F37" s="26"/>
    </row>
    <row r="38" spans="1:6" ht="15">
      <c r="A38" s="5" t="s">
        <v>281</v>
      </c>
      <c r="B38" s="29" t="s">
        <v>282</v>
      </c>
      <c r="C38" s="41"/>
      <c r="D38" s="41"/>
      <c r="E38" s="41"/>
      <c r="F38" s="26"/>
    </row>
    <row r="39" spans="1:6" ht="15">
      <c r="A39" s="4" t="s">
        <v>594</v>
      </c>
      <c r="B39" s="29" t="s">
        <v>283</v>
      </c>
      <c r="C39" s="41"/>
      <c r="D39" s="41"/>
      <c r="E39" s="41"/>
      <c r="F39" s="26"/>
    </row>
    <row r="40" spans="1:6" ht="15">
      <c r="A40" s="6" t="s">
        <v>531</v>
      </c>
      <c r="B40" s="32" t="s">
        <v>284</v>
      </c>
      <c r="C40" s="41"/>
      <c r="D40" s="41"/>
      <c r="E40" s="41"/>
      <c r="F40" s="26"/>
    </row>
    <row r="41" spans="1:6" ht="15">
      <c r="A41" s="4" t="s">
        <v>285</v>
      </c>
      <c r="B41" s="29" t="s">
        <v>286</v>
      </c>
      <c r="C41" s="41"/>
      <c r="D41" s="41"/>
      <c r="E41" s="41"/>
      <c r="F41" s="26"/>
    </row>
    <row r="42" spans="1:6" ht="15">
      <c r="A42" s="4" t="s">
        <v>287</v>
      </c>
      <c r="B42" s="29" t="s">
        <v>288</v>
      </c>
      <c r="C42" s="41"/>
      <c r="D42" s="41"/>
      <c r="E42" s="41"/>
      <c r="F42" s="26"/>
    </row>
    <row r="43" spans="1:6" ht="15">
      <c r="A43" s="6" t="s">
        <v>532</v>
      </c>
      <c r="B43" s="32" t="s">
        <v>289</v>
      </c>
      <c r="C43" s="41"/>
      <c r="D43" s="41"/>
      <c r="E43" s="41"/>
      <c r="F43" s="26"/>
    </row>
    <row r="44" spans="1:6" ht="15">
      <c r="A44" s="4" t="s">
        <v>290</v>
      </c>
      <c r="B44" s="29" t="s">
        <v>291</v>
      </c>
      <c r="C44" s="41"/>
      <c r="D44" s="41"/>
      <c r="E44" s="41"/>
      <c r="F44" s="26"/>
    </row>
    <row r="45" spans="1:6" ht="15">
      <c r="A45" s="4" t="s">
        <v>292</v>
      </c>
      <c r="B45" s="29" t="s">
        <v>293</v>
      </c>
      <c r="C45" s="41"/>
      <c r="D45" s="41"/>
      <c r="E45" s="41"/>
      <c r="F45" s="26"/>
    </row>
    <row r="46" spans="1:6" ht="15">
      <c r="A46" s="4" t="s">
        <v>595</v>
      </c>
      <c r="B46" s="29" t="s">
        <v>294</v>
      </c>
      <c r="C46" s="41"/>
      <c r="D46" s="41"/>
      <c r="E46" s="41"/>
      <c r="F46" s="26"/>
    </row>
    <row r="47" spans="1:6" ht="15">
      <c r="A47" s="4" t="s">
        <v>596</v>
      </c>
      <c r="B47" s="29" t="s">
        <v>295</v>
      </c>
      <c r="C47" s="41"/>
      <c r="D47" s="41"/>
      <c r="E47" s="41"/>
      <c r="F47" s="26"/>
    </row>
    <row r="48" spans="1:6" ht="15">
      <c r="A48" s="4" t="s">
        <v>296</v>
      </c>
      <c r="B48" s="29" t="s">
        <v>297</v>
      </c>
      <c r="C48" s="41"/>
      <c r="D48" s="41"/>
      <c r="E48" s="41"/>
      <c r="F48" s="26"/>
    </row>
    <row r="49" spans="1:6" ht="15">
      <c r="A49" s="6" t="s">
        <v>533</v>
      </c>
      <c r="B49" s="32" t="s">
        <v>298</v>
      </c>
      <c r="C49" s="41"/>
      <c r="D49" s="41"/>
      <c r="E49" s="41"/>
      <c r="F49" s="26"/>
    </row>
    <row r="50" spans="1:6" ht="15">
      <c r="A50" s="38" t="s">
        <v>534</v>
      </c>
      <c r="B50" s="53" t="s">
        <v>299</v>
      </c>
      <c r="C50" s="41"/>
      <c r="D50" s="41"/>
      <c r="E50" s="41"/>
      <c r="F50" s="26"/>
    </row>
    <row r="51" spans="1:6" ht="15">
      <c r="A51" s="11" t="s">
        <v>300</v>
      </c>
      <c r="B51" s="29" t="s">
        <v>301</v>
      </c>
      <c r="C51" s="41"/>
      <c r="D51" s="41"/>
      <c r="E51" s="41"/>
      <c r="F51" s="26"/>
    </row>
    <row r="52" spans="1:6" ht="15">
      <c r="A52" s="11" t="s">
        <v>535</v>
      </c>
      <c r="B52" s="29" t="s">
        <v>302</v>
      </c>
      <c r="C52" s="41"/>
      <c r="D52" s="41"/>
      <c r="E52" s="41"/>
      <c r="F52" s="26"/>
    </row>
    <row r="53" spans="1:6" ht="15">
      <c r="A53" s="15" t="s">
        <v>597</v>
      </c>
      <c r="B53" s="29" t="s">
        <v>303</v>
      </c>
      <c r="C53" s="41"/>
      <c r="D53" s="41"/>
      <c r="E53" s="41"/>
      <c r="F53" s="26"/>
    </row>
    <row r="54" spans="1:6" ht="15">
      <c r="A54" s="15" t="s">
        <v>598</v>
      </c>
      <c r="B54" s="29" t="s">
        <v>304</v>
      </c>
      <c r="C54" s="41"/>
      <c r="D54" s="41"/>
      <c r="E54" s="41"/>
      <c r="F54" s="26"/>
    </row>
    <row r="55" spans="1:6" ht="15">
      <c r="A55" s="15" t="s">
        <v>599</v>
      </c>
      <c r="B55" s="29" t="s">
        <v>305</v>
      </c>
      <c r="C55" s="41"/>
      <c r="D55" s="41"/>
      <c r="E55" s="41"/>
      <c r="F55" s="26"/>
    </row>
    <row r="56" spans="1:6" ht="15">
      <c r="A56" s="11" t="s">
        <v>600</v>
      </c>
      <c r="B56" s="29" t="s">
        <v>306</v>
      </c>
      <c r="C56" s="41"/>
      <c r="D56" s="41"/>
      <c r="E56" s="41"/>
      <c r="F56" s="26"/>
    </row>
    <row r="57" spans="1:6" ht="15">
      <c r="A57" s="11" t="s">
        <v>601</v>
      </c>
      <c r="B57" s="29" t="s">
        <v>307</v>
      </c>
      <c r="C57" s="41"/>
      <c r="D57" s="41"/>
      <c r="E57" s="41"/>
      <c r="F57" s="26"/>
    </row>
    <row r="58" spans="1:6" ht="15">
      <c r="A58" s="11" t="s">
        <v>602</v>
      </c>
      <c r="B58" s="29" t="s">
        <v>308</v>
      </c>
      <c r="C58" s="41"/>
      <c r="D58" s="41"/>
      <c r="E58" s="41"/>
      <c r="F58" s="26"/>
    </row>
    <row r="59" spans="1:6" ht="15">
      <c r="A59" s="50" t="s">
        <v>564</v>
      </c>
      <c r="B59" s="53" t="s">
        <v>309</v>
      </c>
      <c r="C59" s="41"/>
      <c r="D59" s="41"/>
      <c r="E59" s="41"/>
      <c r="F59" s="26"/>
    </row>
    <row r="60" spans="1:6" ht="15">
      <c r="A60" s="10" t="s">
        <v>603</v>
      </c>
      <c r="B60" s="29" t="s">
        <v>310</v>
      </c>
      <c r="C60" s="41"/>
      <c r="D60" s="41"/>
      <c r="E60" s="41"/>
      <c r="F60" s="26"/>
    </row>
    <row r="61" spans="1:6" ht="15">
      <c r="A61" s="10" t="s">
        <v>311</v>
      </c>
      <c r="B61" s="29" t="s">
        <v>312</v>
      </c>
      <c r="C61" s="41"/>
      <c r="D61" s="41"/>
      <c r="E61" s="41"/>
      <c r="F61" s="26"/>
    </row>
    <row r="62" spans="1:6" ht="15">
      <c r="A62" s="10" t="s">
        <v>313</v>
      </c>
      <c r="B62" s="29" t="s">
        <v>314</v>
      </c>
      <c r="C62" s="41"/>
      <c r="D62" s="41"/>
      <c r="E62" s="41"/>
      <c r="F62" s="26"/>
    </row>
    <row r="63" spans="1:6" ht="15">
      <c r="A63" s="10" t="s">
        <v>565</v>
      </c>
      <c r="B63" s="29" t="s">
        <v>315</v>
      </c>
      <c r="C63" s="41"/>
      <c r="D63" s="41"/>
      <c r="E63" s="41"/>
      <c r="F63" s="26"/>
    </row>
    <row r="64" spans="1:6" ht="15">
      <c r="A64" s="10" t="s">
        <v>604</v>
      </c>
      <c r="B64" s="29" t="s">
        <v>316</v>
      </c>
      <c r="C64" s="41"/>
      <c r="D64" s="41"/>
      <c r="E64" s="41"/>
      <c r="F64" s="26"/>
    </row>
    <row r="65" spans="1:6" ht="15">
      <c r="A65" s="10" t="s">
        <v>567</v>
      </c>
      <c r="B65" s="29" t="s">
        <v>317</v>
      </c>
      <c r="C65" s="41"/>
      <c r="D65" s="41"/>
      <c r="E65" s="41"/>
      <c r="F65" s="26"/>
    </row>
    <row r="66" spans="1:6" ht="15">
      <c r="A66" s="10" t="s">
        <v>605</v>
      </c>
      <c r="B66" s="29" t="s">
        <v>318</v>
      </c>
      <c r="C66" s="41"/>
      <c r="D66" s="41"/>
      <c r="E66" s="41"/>
      <c r="F66" s="26"/>
    </row>
    <row r="67" spans="1:6" ht="15">
      <c r="A67" s="10" t="s">
        <v>606</v>
      </c>
      <c r="B67" s="29" t="s">
        <v>319</v>
      </c>
      <c r="C67" s="41"/>
      <c r="D67" s="41"/>
      <c r="E67" s="41"/>
      <c r="F67" s="26"/>
    </row>
    <row r="68" spans="1:6" ht="15">
      <c r="A68" s="10" t="s">
        <v>320</v>
      </c>
      <c r="B68" s="29" t="s">
        <v>321</v>
      </c>
      <c r="C68" s="41"/>
      <c r="D68" s="41"/>
      <c r="E68" s="41"/>
      <c r="F68" s="26"/>
    </row>
    <row r="69" spans="1:6" ht="15">
      <c r="A69" s="19" t="s">
        <v>322</v>
      </c>
      <c r="B69" s="29" t="s">
        <v>323</v>
      </c>
      <c r="C69" s="41"/>
      <c r="D69" s="41"/>
      <c r="E69" s="41"/>
      <c r="F69" s="26"/>
    </row>
    <row r="70" spans="1:6" ht="15">
      <c r="A70" s="10" t="s">
        <v>607</v>
      </c>
      <c r="B70" s="29" t="s">
        <v>324</v>
      </c>
      <c r="C70" s="41"/>
      <c r="D70" s="41"/>
      <c r="E70" s="41"/>
      <c r="F70" s="26"/>
    </row>
    <row r="71" spans="1:6" ht="15">
      <c r="A71" s="19" t="s">
        <v>126</v>
      </c>
      <c r="B71" s="29" t="s">
        <v>325</v>
      </c>
      <c r="C71" s="41"/>
      <c r="D71" s="41"/>
      <c r="E71" s="41"/>
      <c r="F71" s="26"/>
    </row>
    <row r="72" spans="1:6" ht="15">
      <c r="A72" s="19" t="s">
        <v>127</v>
      </c>
      <c r="B72" s="29" t="s">
        <v>325</v>
      </c>
      <c r="C72" s="41"/>
      <c r="D72" s="41"/>
      <c r="E72" s="41"/>
      <c r="F72" s="26"/>
    </row>
    <row r="73" spans="1:6" ht="15">
      <c r="A73" s="50" t="s">
        <v>570</v>
      </c>
      <c r="B73" s="53" t="s">
        <v>326</v>
      </c>
      <c r="C73" s="41"/>
      <c r="D73" s="41"/>
      <c r="E73" s="41"/>
      <c r="F73" s="26"/>
    </row>
    <row r="74" spans="1:6" ht="15.75">
      <c r="A74" s="61" t="s">
        <v>186</v>
      </c>
      <c r="B74" s="53"/>
      <c r="C74" s="41"/>
      <c r="D74" s="41"/>
      <c r="E74" s="41"/>
      <c r="F74" s="26"/>
    </row>
    <row r="75" spans="1:6" ht="15">
      <c r="A75" s="33" t="s">
        <v>327</v>
      </c>
      <c r="B75" s="29" t="s">
        <v>328</v>
      </c>
      <c r="C75" s="41"/>
      <c r="D75" s="41"/>
      <c r="E75" s="41"/>
      <c r="F75" s="26"/>
    </row>
    <row r="76" spans="1:6" ht="15">
      <c r="A76" s="33" t="s">
        <v>608</v>
      </c>
      <c r="B76" s="29" t="s">
        <v>329</v>
      </c>
      <c r="C76" s="41"/>
      <c r="D76" s="41"/>
      <c r="E76" s="41"/>
      <c r="F76" s="26"/>
    </row>
    <row r="77" spans="1:6" ht="15">
      <c r="A77" s="33" t="s">
        <v>330</v>
      </c>
      <c r="B77" s="29" t="s">
        <v>331</v>
      </c>
      <c r="C77" s="41"/>
      <c r="D77" s="41"/>
      <c r="E77" s="41"/>
      <c r="F77" s="26"/>
    </row>
    <row r="78" spans="1:6" ht="15">
      <c r="A78" s="33" t="s">
        <v>332</v>
      </c>
      <c r="B78" s="29" t="s">
        <v>333</v>
      </c>
      <c r="C78" s="41"/>
      <c r="D78" s="41"/>
      <c r="E78" s="41"/>
      <c r="F78" s="26"/>
    </row>
    <row r="79" spans="1:6" ht="15">
      <c r="A79" s="5" t="s">
        <v>334</v>
      </c>
      <c r="B79" s="29" t="s">
        <v>335</v>
      </c>
      <c r="C79" s="41"/>
      <c r="D79" s="41"/>
      <c r="E79" s="41"/>
      <c r="F79" s="26"/>
    </row>
    <row r="80" spans="1:6" ht="15">
      <c r="A80" s="5" t="s">
        <v>336</v>
      </c>
      <c r="B80" s="29" t="s">
        <v>337</v>
      </c>
      <c r="C80" s="41"/>
      <c r="D80" s="41"/>
      <c r="E80" s="41"/>
      <c r="F80" s="26"/>
    </row>
    <row r="81" spans="1:6" ht="15">
      <c r="A81" s="5" t="s">
        <v>338</v>
      </c>
      <c r="B81" s="29" t="s">
        <v>339</v>
      </c>
      <c r="C81" s="41"/>
      <c r="D81" s="41"/>
      <c r="E81" s="41"/>
      <c r="F81" s="26"/>
    </row>
    <row r="82" spans="1:6" ht="15">
      <c r="A82" s="51" t="s">
        <v>572</v>
      </c>
      <c r="B82" s="53" t="s">
        <v>340</v>
      </c>
      <c r="C82" s="41"/>
      <c r="D82" s="41"/>
      <c r="E82" s="41"/>
      <c r="F82" s="26"/>
    </row>
    <row r="83" spans="1:6" ht="15">
      <c r="A83" s="11" t="s">
        <v>341</v>
      </c>
      <c r="B83" s="29" t="s">
        <v>342</v>
      </c>
      <c r="C83" s="41"/>
      <c r="D83" s="41"/>
      <c r="E83" s="41"/>
      <c r="F83" s="26"/>
    </row>
    <row r="84" spans="1:6" ht="15">
      <c r="A84" s="11" t="s">
        <v>343</v>
      </c>
      <c r="B84" s="29" t="s">
        <v>344</v>
      </c>
      <c r="C84" s="41"/>
      <c r="D84" s="41"/>
      <c r="E84" s="41"/>
      <c r="F84" s="26"/>
    </row>
    <row r="85" spans="1:6" ht="15">
      <c r="A85" s="11" t="s">
        <v>345</v>
      </c>
      <c r="B85" s="29" t="s">
        <v>346</v>
      </c>
      <c r="C85" s="41"/>
      <c r="D85" s="41"/>
      <c r="E85" s="41"/>
      <c r="F85" s="26"/>
    </row>
    <row r="86" spans="1:6" ht="15">
      <c r="A86" s="11" t="s">
        <v>347</v>
      </c>
      <c r="B86" s="29" t="s">
        <v>348</v>
      </c>
      <c r="C86" s="41"/>
      <c r="D86" s="41"/>
      <c r="E86" s="41"/>
      <c r="F86" s="26"/>
    </row>
    <row r="87" spans="1:6" ht="15">
      <c r="A87" s="50" t="s">
        <v>573</v>
      </c>
      <c r="B87" s="53" t="s">
        <v>349</v>
      </c>
      <c r="C87" s="41"/>
      <c r="D87" s="41"/>
      <c r="E87" s="41"/>
      <c r="F87" s="26"/>
    </row>
    <row r="88" spans="1:6" ht="15">
      <c r="A88" s="11" t="s">
        <v>350</v>
      </c>
      <c r="B88" s="29" t="s">
        <v>351</v>
      </c>
      <c r="C88" s="41"/>
      <c r="D88" s="41"/>
      <c r="E88" s="41"/>
      <c r="F88" s="26"/>
    </row>
    <row r="89" spans="1:6" ht="15">
      <c r="A89" s="11" t="s">
        <v>609</v>
      </c>
      <c r="B89" s="29" t="s">
        <v>352</v>
      </c>
      <c r="C89" s="41"/>
      <c r="D89" s="41"/>
      <c r="E89" s="41"/>
      <c r="F89" s="26"/>
    </row>
    <row r="90" spans="1:6" ht="15">
      <c r="A90" s="11" t="s">
        <v>610</v>
      </c>
      <c r="B90" s="29" t="s">
        <v>353</v>
      </c>
      <c r="C90" s="41"/>
      <c r="D90" s="41"/>
      <c r="E90" s="41"/>
      <c r="F90" s="26"/>
    </row>
    <row r="91" spans="1:6" ht="15">
      <c r="A91" s="11" t="s">
        <v>611</v>
      </c>
      <c r="B91" s="29" t="s">
        <v>354</v>
      </c>
      <c r="C91" s="41"/>
      <c r="D91" s="41"/>
      <c r="E91" s="41"/>
      <c r="F91" s="26"/>
    </row>
    <row r="92" spans="1:6" ht="15">
      <c r="A92" s="11" t="s">
        <v>612</v>
      </c>
      <c r="B92" s="29" t="s">
        <v>355</v>
      </c>
      <c r="C92" s="41"/>
      <c r="D92" s="41"/>
      <c r="E92" s="41"/>
      <c r="F92" s="26"/>
    </row>
    <row r="93" spans="1:6" ht="15">
      <c r="A93" s="11" t="s">
        <v>613</v>
      </c>
      <c r="B93" s="29" t="s">
        <v>356</v>
      </c>
      <c r="C93" s="41"/>
      <c r="D93" s="41"/>
      <c r="E93" s="41"/>
      <c r="F93" s="26"/>
    </row>
    <row r="94" spans="1:6" ht="15">
      <c r="A94" s="11" t="s">
        <v>357</v>
      </c>
      <c r="B94" s="29" t="s">
        <v>358</v>
      </c>
      <c r="C94" s="41"/>
      <c r="D94" s="41"/>
      <c r="E94" s="41"/>
      <c r="F94" s="26"/>
    </row>
    <row r="95" spans="1:6" ht="15">
      <c r="A95" s="11" t="s">
        <v>614</v>
      </c>
      <c r="B95" s="29" t="s">
        <v>359</v>
      </c>
      <c r="C95" s="41"/>
      <c r="D95" s="41"/>
      <c r="E95" s="41"/>
      <c r="F95" s="26"/>
    </row>
    <row r="96" spans="1:6" ht="15">
      <c r="A96" s="50" t="s">
        <v>574</v>
      </c>
      <c r="B96" s="53" t="s">
        <v>360</v>
      </c>
      <c r="C96" s="41"/>
      <c r="D96" s="41"/>
      <c r="E96" s="41"/>
      <c r="F96" s="26"/>
    </row>
    <row r="97" spans="1:6" ht="15.75">
      <c r="A97" s="61" t="s">
        <v>187</v>
      </c>
      <c r="B97" s="53"/>
      <c r="C97" s="41"/>
      <c r="D97" s="41"/>
      <c r="E97" s="41"/>
      <c r="F97" s="26"/>
    </row>
    <row r="98" spans="1:6" ht="15.75">
      <c r="A98" s="34" t="s">
        <v>622</v>
      </c>
      <c r="B98" s="35" t="s">
        <v>361</v>
      </c>
      <c r="C98" s="41"/>
      <c r="D98" s="41"/>
      <c r="E98" s="41"/>
      <c r="F98" s="26"/>
    </row>
    <row r="99" spans="1:25" ht="15">
      <c r="A99" s="11" t="s">
        <v>615</v>
      </c>
      <c r="B99" s="4" t="s">
        <v>362</v>
      </c>
      <c r="C99" s="11"/>
      <c r="D99" s="11"/>
      <c r="E99" s="11"/>
      <c r="F99" s="8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365</v>
      </c>
      <c r="B100" s="4" t="s">
        <v>366</v>
      </c>
      <c r="C100" s="11"/>
      <c r="D100" s="11"/>
      <c r="E100" s="11"/>
      <c r="F100" s="8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616</v>
      </c>
      <c r="B101" s="4" t="s">
        <v>367</v>
      </c>
      <c r="C101" s="11"/>
      <c r="D101" s="11"/>
      <c r="E101" s="11"/>
      <c r="F101" s="8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579</v>
      </c>
      <c r="B102" s="6" t="s">
        <v>369</v>
      </c>
      <c r="C102" s="13"/>
      <c r="D102" s="13"/>
      <c r="E102" s="13"/>
      <c r="F102" s="9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617</v>
      </c>
      <c r="B103" s="4" t="s">
        <v>370</v>
      </c>
      <c r="C103" s="36"/>
      <c r="D103" s="36"/>
      <c r="E103" s="36"/>
      <c r="F103" s="9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585</v>
      </c>
      <c r="B104" s="4" t="s">
        <v>373</v>
      </c>
      <c r="C104" s="36"/>
      <c r="D104" s="36"/>
      <c r="E104" s="36"/>
      <c r="F104" s="9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374</v>
      </c>
      <c r="B105" s="4" t="s">
        <v>375</v>
      </c>
      <c r="C105" s="11"/>
      <c r="D105" s="11"/>
      <c r="E105" s="11"/>
      <c r="F105" s="8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618</v>
      </c>
      <c r="B106" s="4" t="s">
        <v>376</v>
      </c>
      <c r="C106" s="11"/>
      <c r="D106" s="11"/>
      <c r="E106" s="11"/>
      <c r="F106" s="8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582</v>
      </c>
      <c r="B107" s="6" t="s">
        <v>377</v>
      </c>
      <c r="C107" s="12"/>
      <c r="D107" s="12"/>
      <c r="E107" s="12"/>
      <c r="F107" s="9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378</v>
      </c>
      <c r="B108" s="4" t="s">
        <v>379</v>
      </c>
      <c r="C108" s="36"/>
      <c r="D108" s="36"/>
      <c r="E108" s="36"/>
      <c r="F108" s="9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380</v>
      </c>
      <c r="B109" s="4" t="s">
        <v>381</v>
      </c>
      <c r="C109" s="36"/>
      <c r="D109" s="36"/>
      <c r="E109" s="36"/>
      <c r="F109" s="9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382</v>
      </c>
      <c r="B110" s="6" t="s">
        <v>383</v>
      </c>
      <c r="C110" s="36"/>
      <c r="D110" s="36"/>
      <c r="E110" s="36"/>
      <c r="F110" s="9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384</v>
      </c>
      <c r="B111" s="4" t="s">
        <v>385</v>
      </c>
      <c r="C111" s="36"/>
      <c r="D111" s="36"/>
      <c r="E111" s="36"/>
      <c r="F111" s="9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386</v>
      </c>
      <c r="B112" s="4" t="s">
        <v>387</v>
      </c>
      <c r="C112" s="36"/>
      <c r="D112" s="36"/>
      <c r="E112" s="36"/>
      <c r="F112" s="9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388</v>
      </c>
      <c r="B113" s="4" t="s">
        <v>389</v>
      </c>
      <c r="C113" s="36"/>
      <c r="D113" s="36"/>
      <c r="E113" s="36"/>
      <c r="F113" s="9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583</v>
      </c>
      <c r="B114" s="38" t="s">
        <v>390</v>
      </c>
      <c r="C114" s="12"/>
      <c r="D114" s="12"/>
      <c r="E114" s="12"/>
      <c r="F114" s="9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391</v>
      </c>
      <c r="B115" s="4" t="s">
        <v>392</v>
      </c>
      <c r="C115" s="36"/>
      <c r="D115" s="36"/>
      <c r="E115" s="36"/>
      <c r="F115" s="9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393</v>
      </c>
      <c r="B116" s="4" t="s">
        <v>394</v>
      </c>
      <c r="C116" s="11"/>
      <c r="D116" s="11"/>
      <c r="E116" s="11"/>
      <c r="F116" s="8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619</v>
      </c>
      <c r="B117" s="4" t="s">
        <v>395</v>
      </c>
      <c r="C117" s="36"/>
      <c r="D117" s="36"/>
      <c r="E117" s="36"/>
      <c r="F117" s="9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588</v>
      </c>
      <c r="B118" s="4" t="s">
        <v>396</v>
      </c>
      <c r="C118" s="36"/>
      <c r="D118" s="36"/>
      <c r="E118" s="36"/>
      <c r="F118" s="9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589</v>
      </c>
      <c r="B119" s="38" t="s">
        <v>400</v>
      </c>
      <c r="C119" s="12"/>
      <c r="D119" s="12"/>
      <c r="E119" s="12"/>
      <c r="F119" s="9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401</v>
      </c>
      <c r="B120" s="4" t="s">
        <v>402</v>
      </c>
      <c r="C120" s="11"/>
      <c r="D120" s="11"/>
      <c r="E120" s="11"/>
      <c r="F120" s="8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638</v>
      </c>
      <c r="B121" s="40" t="s">
        <v>403</v>
      </c>
      <c r="C121" s="12"/>
      <c r="D121" s="12"/>
      <c r="E121" s="12"/>
      <c r="F121" s="9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4" t="s">
        <v>674</v>
      </c>
      <c r="B122" s="45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3" t="s">
        <v>185</v>
      </c>
      <c r="B1" s="262"/>
      <c r="C1" s="262"/>
      <c r="D1" s="262"/>
      <c r="E1" s="262"/>
      <c r="F1" s="260"/>
    </row>
    <row r="2" spans="1:6" ht="21.75" customHeight="1">
      <c r="A2" s="261" t="s">
        <v>45</v>
      </c>
      <c r="B2" s="262"/>
      <c r="C2" s="262"/>
      <c r="D2" s="262"/>
      <c r="E2" s="262"/>
      <c r="F2" s="260"/>
    </row>
    <row r="3" ht="18">
      <c r="A3" s="49"/>
    </row>
    <row r="4" ht="15">
      <c r="A4" s="3" t="s">
        <v>146</v>
      </c>
    </row>
    <row r="5" spans="1:6" ht="30">
      <c r="A5" s="1" t="s">
        <v>224</v>
      </c>
      <c r="B5" s="2" t="s">
        <v>225</v>
      </c>
      <c r="C5" s="63" t="s">
        <v>76</v>
      </c>
      <c r="D5" s="63" t="s">
        <v>77</v>
      </c>
      <c r="E5" s="63" t="s">
        <v>188</v>
      </c>
      <c r="F5" s="88" t="s">
        <v>164</v>
      </c>
    </row>
    <row r="6" spans="1:6" ht="15">
      <c r="A6" s="27" t="s">
        <v>226</v>
      </c>
      <c r="B6" s="28" t="s">
        <v>227</v>
      </c>
      <c r="C6" s="41"/>
      <c r="D6" s="41"/>
      <c r="E6" s="41"/>
      <c r="F6" s="26"/>
    </row>
    <row r="7" spans="1:6" ht="15">
      <c r="A7" s="27" t="s">
        <v>228</v>
      </c>
      <c r="B7" s="29" t="s">
        <v>229</v>
      </c>
      <c r="C7" s="41"/>
      <c r="D7" s="41"/>
      <c r="E7" s="41"/>
      <c r="F7" s="26"/>
    </row>
    <row r="8" spans="1:6" ht="15">
      <c r="A8" s="27" t="s">
        <v>230</v>
      </c>
      <c r="B8" s="29" t="s">
        <v>231</v>
      </c>
      <c r="C8" s="41"/>
      <c r="D8" s="41"/>
      <c r="E8" s="41"/>
      <c r="F8" s="26"/>
    </row>
    <row r="9" spans="1:6" ht="15">
      <c r="A9" s="30" t="s">
        <v>232</v>
      </c>
      <c r="B9" s="29" t="s">
        <v>233</v>
      </c>
      <c r="C9" s="41"/>
      <c r="D9" s="41"/>
      <c r="E9" s="41"/>
      <c r="F9" s="26"/>
    </row>
    <row r="10" spans="1:6" ht="15">
      <c r="A10" s="30" t="s">
        <v>234</v>
      </c>
      <c r="B10" s="29" t="s">
        <v>235</v>
      </c>
      <c r="C10" s="41"/>
      <c r="D10" s="41"/>
      <c r="E10" s="41"/>
      <c r="F10" s="26"/>
    </row>
    <row r="11" spans="1:6" ht="15">
      <c r="A11" s="30" t="s">
        <v>236</v>
      </c>
      <c r="B11" s="29" t="s">
        <v>237</v>
      </c>
      <c r="C11" s="41"/>
      <c r="D11" s="41"/>
      <c r="E11" s="41"/>
      <c r="F11" s="26"/>
    </row>
    <row r="12" spans="1:6" ht="15">
      <c r="A12" s="30" t="s">
        <v>238</v>
      </c>
      <c r="B12" s="29" t="s">
        <v>239</v>
      </c>
      <c r="C12" s="41"/>
      <c r="D12" s="41"/>
      <c r="E12" s="41"/>
      <c r="F12" s="26"/>
    </row>
    <row r="13" spans="1:6" ht="15">
      <c r="A13" s="30" t="s">
        <v>240</v>
      </c>
      <c r="B13" s="29" t="s">
        <v>241</v>
      </c>
      <c r="C13" s="41"/>
      <c r="D13" s="41"/>
      <c r="E13" s="41"/>
      <c r="F13" s="26"/>
    </row>
    <row r="14" spans="1:6" ht="15">
      <c r="A14" s="4" t="s">
        <v>242</v>
      </c>
      <c r="B14" s="29" t="s">
        <v>243</v>
      </c>
      <c r="C14" s="41"/>
      <c r="D14" s="41"/>
      <c r="E14" s="41"/>
      <c r="F14" s="26"/>
    </row>
    <row r="15" spans="1:6" ht="15">
      <c r="A15" s="4" t="s">
        <v>244</v>
      </c>
      <c r="B15" s="29" t="s">
        <v>245</v>
      </c>
      <c r="C15" s="41"/>
      <c r="D15" s="41"/>
      <c r="E15" s="41"/>
      <c r="F15" s="26"/>
    </row>
    <row r="16" spans="1:6" ht="15">
      <c r="A16" s="4" t="s">
        <v>246</v>
      </c>
      <c r="B16" s="29" t="s">
        <v>247</v>
      </c>
      <c r="C16" s="41"/>
      <c r="D16" s="41"/>
      <c r="E16" s="41"/>
      <c r="F16" s="26"/>
    </row>
    <row r="17" spans="1:6" ht="15">
      <c r="A17" s="4" t="s">
        <v>248</v>
      </c>
      <c r="B17" s="29" t="s">
        <v>249</v>
      </c>
      <c r="C17" s="41"/>
      <c r="D17" s="41"/>
      <c r="E17" s="41"/>
      <c r="F17" s="26"/>
    </row>
    <row r="18" spans="1:6" ht="15">
      <c r="A18" s="4" t="s">
        <v>590</v>
      </c>
      <c r="B18" s="29" t="s">
        <v>250</v>
      </c>
      <c r="C18" s="41"/>
      <c r="D18" s="41"/>
      <c r="E18" s="41"/>
      <c r="F18" s="26"/>
    </row>
    <row r="19" spans="1:6" ht="15">
      <c r="A19" s="31" t="s">
        <v>528</v>
      </c>
      <c r="B19" s="32" t="s">
        <v>251</v>
      </c>
      <c r="C19" s="41"/>
      <c r="D19" s="41"/>
      <c r="E19" s="41"/>
      <c r="F19" s="26"/>
    </row>
    <row r="20" spans="1:6" ht="15">
      <c r="A20" s="4" t="s">
        <v>252</v>
      </c>
      <c r="B20" s="29" t="s">
        <v>253</v>
      </c>
      <c r="C20" s="41"/>
      <c r="D20" s="41"/>
      <c r="E20" s="41"/>
      <c r="F20" s="26"/>
    </row>
    <row r="21" spans="1:6" ht="15">
      <c r="A21" s="4" t="s">
        <v>254</v>
      </c>
      <c r="B21" s="29" t="s">
        <v>255</v>
      </c>
      <c r="C21" s="41"/>
      <c r="D21" s="41"/>
      <c r="E21" s="41"/>
      <c r="F21" s="26"/>
    </row>
    <row r="22" spans="1:6" ht="15">
      <c r="A22" s="5" t="s">
        <v>256</v>
      </c>
      <c r="B22" s="29" t="s">
        <v>257</v>
      </c>
      <c r="C22" s="41"/>
      <c r="D22" s="41"/>
      <c r="E22" s="41"/>
      <c r="F22" s="26"/>
    </row>
    <row r="23" spans="1:6" ht="15">
      <c r="A23" s="6" t="s">
        <v>529</v>
      </c>
      <c r="B23" s="32" t="s">
        <v>258</v>
      </c>
      <c r="C23" s="41"/>
      <c r="D23" s="41"/>
      <c r="E23" s="41"/>
      <c r="F23" s="26"/>
    </row>
    <row r="24" spans="1:6" ht="15">
      <c r="A24" s="52" t="s">
        <v>620</v>
      </c>
      <c r="B24" s="53" t="s">
        <v>259</v>
      </c>
      <c r="C24" s="41"/>
      <c r="D24" s="41"/>
      <c r="E24" s="41"/>
      <c r="F24" s="26"/>
    </row>
    <row r="25" spans="1:6" ht="15">
      <c r="A25" s="38" t="s">
        <v>591</v>
      </c>
      <c r="B25" s="53" t="s">
        <v>260</v>
      </c>
      <c r="C25" s="41"/>
      <c r="D25" s="41"/>
      <c r="E25" s="41"/>
      <c r="F25" s="26"/>
    </row>
    <row r="26" spans="1:6" ht="15">
      <c r="A26" s="4" t="s">
        <v>261</v>
      </c>
      <c r="B26" s="29" t="s">
        <v>262</v>
      </c>
      <c r="C26" s="41"/>
      <c r="D26" s="41"/>
      <c r="E26" s="41"/>
      <c r="F26" s="26"/>
    </row>
    <row r="27" spans="1:6" ht="15">
      <c r="A27" s="4" t="s">
        <v>263</v>
      </c>
      <c r="B27" s="29" t="s">
        <v>264</v>
      </c>
      <c r="C27" s="41"/>
      <c r="D27" s="41"/>
      <c r="E27" s="41"/>
      <c r="F27" s="26"/>
    </row>
    <row r="28" spans="1:6" ht="15">
      <c r="A28" s="4" t="s">
        <v>265</v>
      </c>
      <c r="B28" s="29" t="s">
        <v>266</v>
      </c>
      <c r="C28" s="41"/>
      <c r="D28" s="41"/>
      <c r="E28" s="41"/>
      <c r="F28" s="26"/>
    </row>
    <row r="29" spans="1:6" ht="15">
      <c r="A29" s="6" t="s">
        <v>530</v>
      </c>
      <c r="B29" s="32" t="s">
        <v>267</v>
      </c>
      <c r="C29" s="41"/>
      <c r="D29" s="41"/>
      <c r="E29" s="41"/>
      <c r="F29" s="26"/>
    </row>
    <row r="30" spans="1:6" ht="15">
      <c r="A30" s="4" t="s">
        <v>268</v>
      </c>
      <c r="B30" s="29" t="s">
        <v>269</v>
      </c>
      <c r="C30" s="41"/>
      <c r="D30" s="41"/>
      <c r="E30" s="41"/>
      <c r="F30" s="26"/>
    </row>
    <row r="31" spans="1:6" ht="15">
      <c r="A31" s="4" t="s">
        <v>270</v>
      </c>
      <c r="B31" s="29" t="s">
        <v>271</v>
      </c>
      <c r="C31" s="41"/>
      <c r="D31" s="41"/>
      <c r="E31" s="41"/>
      <c r="F31" s="26"/>
    </row>
    <row r="32" spans="1:6" ht="15" customHeight="1">
      <c r="A32" s="6" t="s">
        <v>621</v>
      </c>
      <c r="B32" s="32" t="s">
        <v>272</v>
      </c>
      <c r="C32" s="41"/>
      <c r="D32" s="41"/>
      <c r="E32" s="41"/>
      <c r="F32" s="26"/>
    </row>
    <row r="33" spans="1:6" ht="15">
      <c r="A33" s="4" t="s">
        <v>273</v>
      </c>
      <c r="B33" s="29" t="s">
        <v>274</v>
      </c>
      <c r="C33" s="41"/>
      <c r="D33" s="41"/>
      <c r="E33" s="41"/>
      <c r="F33" s="26"/>
    </row>
    <row r="34" spans="1:6" ht="15">
      <c r="A34" s="4" t="s">
        <v>275</v>
      </c>
      <c r="B34" s="29" t="s">
        <v>276</v>
      </c>
      <c r="C34" s="41"/>
      <c r="D34" s="41"/>
      <c r="E34" s="41"/>
      <c r="F34" s="26"/>
    </row>
    <row r="35" spans="1:6" ht="15">
      <c r="A35" s="4" t="s">
        <v>592</v>
      </c>
      <c r="B35" s="29" t="s">
        <v>277</v>
      </c>
      <c r="C35" s="41"/>
      <c r="D35" s="41"/>
      <c r="E35" s="41"/>
      <c r="F35" s="26"/>
    </row>
    <row r="36" spans="1:6" ht="15">
      <c r="A36" s="4" t="s">
        <v>278</v>
      </c>
      <c r="B36" s="29" t="s">
        <v>279</v>
      </c>
      <c r="C36" s="41"/>
      <c r="D36" s="41"/>
      <c r="E36" s="41"/>
      <c r="F36" s="26"/>
    </row>
    <row r="37" spans="1:6" ht="15">
      <c r="A37" s="8" t="s">
        <v>593</v>
      </c>
      <c r="B37" s="29" t="s">
        <v>280</v>
      </c>
      <c r="C37" s="41"/>
      <c r="D37" s="41"/>
      <c r="E37" s="41"/>
      <c r="F37" s="26"/>
    </row>
    <row r="38" spans="1:6" ht="15">
      <c r="A38" s="5" t="s">
        <v>281</v>
      </c>
      <c r="B38" s="29" t="s">
        <v>282</v>
      </c>
      <c r="C38" s="41"/>
      <c r="D38" s="41"/>
      <c r="E38" s="41"/>
      <c r="F38" s="26"/>
    </row>
    <row r="39" spans="1:6" ht="15">
      <c r="A39" s="4" t="s">
        <v>594</v>
      </c>
      <c r="B39" s="29" t="s">
        <v>283</v>
      </c>
      <c r="C39" s="41"/>
      <c r="D39" s="41"/>
      <c r="E39" s="41"/>
      <c r="F39" s="26"/>
    </row>
    <row r="40" spans="1:6" ht="15">
      <c r="A40" s="6" t="s">
        <v>531</v>
      </c>
      <c r="B40" s="32" t="s">
        <v>284</v>
      </c>
      <c r="C40" s="41"/>
      <c r="D40" s="41"/>
      <c r="E40" s="41"/>
      <c r="F40" s="26"/>
    </row>
    <row r="41" spans="1:6" ht="15">
      <c r="A41" s="4" t="s">
        <v>285</v>
      </c>
      <c r="B41" s="29" t="s">
        <v>286</v>
      </c>
      <c r="C41" s="41"/>
      <c r="D41" s="41"/>
      <c r="E41" s="41"/>
      <c r="F41" s="26"/>
    </row>
    <row r="42" spans="1:6" ht="15">
      <c r="A42" s="4" t="s">
        <v>287</v>
      </c>
      <c r="B42" s="29" t="s">
        <v>288</v>
      </c>
      <c r="C42" s="41"/>
      <c r="D42" s="41"/>
      <c r="E42" s="41"/>
      <c r="F42" s="26"/>
    </row>
    <row r="43" spans="1:6" ht="15">
      <c r="A43" s="6" t="s">
        <v>532</v>
      </c>
      <c r="B43" s="32" t="s">
        <v>289</v>
      </c>
      <c r="C43" s="41"/>
      <c r="D43" s="41"/>
      <c r="E43" s="41"/>
      <c r="F43" s="26"/>
    </row>
    <row r="44" spans="1:6" ht="15">
      <c r="A44" s="4" t="s">
        <v>290</v>
      </c>
      <c r="B44" s="29" t="s">
        <v>291</v>
      </c>
      <c r="C44" s="41"/>
      <c r="D44" s="41"/>
      <c r="E44" s="41"/>
      <c r="F44" s="26"/>
    </row>
    <row r="45" spans="1:6" ht="15">
      <c r="A45" s="4" t="s">
        <v>292</v>
      </c>
      <c r="B45" s="29" t="s">
        <v>293</v>
      </c>
      <c r="C45" s="41"/>
      <c r="D45" s="41"/>
      <c r="E45" s="41"/>
      <c r="F45" s="26"/>
    </row>
    <row r="46" spans="1:6" ht="15">
      <c r="A46" s="4" t="s">
        <v>595</v>
      </c>
      <c r="B46" s="29" t="s">
        <v>294</v>
      </c>
      <c r="C46" s="41"/>
      <c r="D46" s="41"/>
      <c r="E46" s="41"/>
      <c r="F46" s="26"/>
    </row>
    <row r="47" spans="1:6" ht="15">
      <c r="A47" s="4" t="s">
        <v>596</v>
      </c>
      <c r="B47" s="29" t="s">
        <v>295</v>
      </c>
      <c r="C47" s="41"/>
      <c r="D47" s="41"/>
      <c r="E47" s="41"/>
      <c r="F47" s="26"/>
    </row>
    <row r="48" spans="1:6" ht="15">
      <c r="A48" s="4" t="s">
        <v>296</v>
      </c>
      <c r="B48" s="29" t="s">
        <v>297</v>
      </c>
      <c r="C48" s="41"/>
      <c r="D48" s="41"/>
      <c r="E48" s="41"/>
      <c r="F48" s="26"/>
    </row>
    <row r="49" spans="1:6" ht="15">
      <c r="A49" s="6" t="s">
        <v>533</v>
      </c>
      <c r="B49" s="32" t="s">
        <v>298</v>
      </c>
      <c r="C49" s="41"/>
      <c r="D49" s="41"/>
      <c r="E49" s="41"/>
      <c r="F49" s="26"/>
    </row>
    <row r="50" spans="1:6" ht="15">
      <c r="A50" s="38" t="s">
        <v>534</v>
      </c>
      <c r="B50" s="53" t="s">
        <v>299</v>
      </c>
      <c r="C50" s="41"/>
      <c r="D50" s="41"/>
      <c r="E50" s="41"/>
      <c r="F50" s="26"/>
    </row>
    <row r="51" spans="1:6" ht="15">
      <c r="A51" s="11" t="s">
        <v>300</v>
      </c>
      <c r="B51" s="29" t="s">
        <v>301</v>
      </c>
      <c r="C51" s="41"/>
      <c r="D51" s="41"/>
      <c r="E51" s="41"/>
      <c r="F51" s="26"/>
    </row>
    <row r="52" spans="1:6" ht="15">
      <c r="A52" s="11" t="s">
        <v>535</v>
      </c>
      <c r="B52" s="29" t="s">
        <v>302</v>
      </c>
      <c r="C52" s="41"/>
      <c r="D52" s="41"/>
      <c r="E52" s="41"/>
      <c r="F52" s="26"/>
    </row>
    <row r="53" spans="1:6" ht="15">
      <c r="A53" s="15" t="s">
        <v>597</v>
      </c>
      <c r="B53" s="29" t="s">
        <v>303</v>
      </c>
      <c r="C53" s="41"/>
      <c r="D53" s="41"/>
      <c r="E53" s="41"/>
      <c r="F53" s="26"/>
    </row>
    <row r="54" spans="1:6" ht="15">
      <c r="A54" s="15" t="s">
        <v>598</v>
      </c>
      <c r="B54" s="29" t="s">
        <v>304</v>
      </c>
      <c r="C54" s="41"/>
      <c r="D54" s="41"/>
      <c r="E54" s="41"/>
      <c r="F54" s="26"/>
    </row>
    <row r="55" spans="1:6" ht="15">
      <c r="A55" s="15" t="s">
        <v>599</v>
      </c>
      <c r="B55" s="29" t="s">
        <v>305</v>
      </c>
      <c r="C55" s="41"/>
      <c r="D55" s="41"/>
      <c r="E55" s="41"/>
      <c r="F55" s="26"/>
    </row>
    <row r="56" spans="1:6" ht="15">
      <c r="A56" s="11" t="s">
        <v>600</v>
      </c>
      <c r="B56" s="29" t="s">
        <v>306</v>
      </c>
      <c r="C56" s="41"/>
      <c r="D56" s="41"/>
      <c r="E56" s="41"/>
      <c r="F56" s="26"/>
    </row>
    <row r="57" spans="1:6" ht="15">
      <c r="A57" s="11" t="s">
        <v>601</v>
      </c>
      <c r="B57" s="29" t="s">
        <v>307</v>
      </c>
      <c r="C57" s="41"/>
      <c r="D57" s="41"/>
      <c r="E57" s="41"/>
      <c r="F57" s="26"/>
    </row>
    <row r="58" spans="1:6" ht="15">
      <c r="A58" s="11" t="s">
        <v>602</v>
      </c>
      <c r="B58" s="29" t="s">
        <v>308</v>
      </c>
      <c r="C58" s="41"/>
      <c r="D58" s="41"/>
      <c r="E58" s="41"/>
      <c r="F58" s="26"/>
    </row>
    <row r="59" spans="1:6" ht="15">
      <c r="A59" s="50" t="s">
        <v>564</v>
      </c>
      <c r="B59" s="53" t="s">
        <v>309</v>
      </c>
      <c r="C59" s="41"/>
      <c r="D59" s="41"/>
      <c r="E59" s="41"/>
      <c r="F59" s="26"/>
    </row>
    <row r="60" spans="1:6" ht="15">
      <c r="A60" s="10" t="s">
        <v>603</v>
      </c>
      <c r="B60" s="29" t="s">
        <v>310</v>
      </c>
      <c r="C60" s="41"/>
      <c r="D60" s="41"/>
      <c r="E60" s="41"/>
      <c r="F60" s="26"/>
    </row>
    <row r="61" spans="1:6" ht="15">
      <c r="A61" s="10" t="s">
        <v>311</v>
      </c>
      <c r="B61" s="29" t="s">
        <v>312</v>
      </c>
      <c r="C61" s="41"/>
      <c r="D61" s="41"/>
      <c r="E61" s="41"/>
      <c r="F61" s="26"/>
    </row>
    <row r="62" spans="1:6" ht="15">
      <c r="A62" s="10" t="s">
        <v>313</v>
      </c>
      <c r="B62" s="29" t="s">
        <v>314</v>
      </c>
      <c r="C62" s="41"/>
      <c r="D62" s="41"/>
      <c r="E62" s="41"/>
      <c r="F62" s="26"/>
    </row>
    <row r="63" spans="1:6" ht="15">
      <c r="A63" s="10" t="s">
        <v>565</v>
      </c>
      <c r="B63" s="29" t="s">
        <v>315</v>
      </c>
      <c r="C63" s="41"/>
      <c r="D63" s="41"/>
      <c r="E63" s="41"/>
      <c r="F63" s="26"/>
    </row>
    <row r="64" spans="1:6" ht="15">
      <c r="A64" s="10" t="s">
        <v>604</v>
      </c>
      <c r="B64" s="29" t="s">
        <v>316</v>
      </c>
      <c r="C64" s="41"/>
      <c r="D64" s="41"/>
      <c r="E64" s="41"/>
      <c r="F64" s="26"/>
    </row>
    <row r="65" spans="1:6" ht="15">
      <c r="A65" s="10" t="s">
        <v>567</v>
      </c>
      <c r="B65" s="29" t="s">
        <v>317</v>
      </c>
      <c r="C65" s="41"/>
      <c r="D65" s="41"/>
      <c r="E65" s="41"/>
      <c r="F65" s="26"/>
    </row>
    <row r="66" spans="1:6" ht="15">
      <c r="A66" s="10" t="s">
        <v>605</v>
      </c>
      <c r="B66" s="29" t="s">
        <v>318</v>
      </c>
      <c r="C66" s="41"/>
      <c r="D66" s="41"/>
      <c r="E66" s="41"/>
      <c r="F66" s="26"/>
    </row>
    <row r="67" spans="1:6" ht="15">
      <c r="A67" s="10" t="s">
        <v>606</v>
      </c>
      <c r="B67" s="29" t="s">
        <v>319</v>
      </c>
      <c r="C67" s="41"/>
      <c r="D67" s="41"/>
      <c r="E67" s="41"/>
      <c r="F67" s="26"/>
    </row>
    <row r="68" spans="1:6" ht="15">
      <c r="A68" s="10" t="s">
        <v>320</v>
      </c>
      <c r="B68" s="29" t="s">
        <v>321</v>
      </c>
      <c r="C68" s="41"/>
      <c r="D68" s="41"/>
      <c r="E68" s="41"/>
      <c r="F68" s="26"/>
    </row>
    <row r="69" spans="1:6" ht="15">
      <c r="A69" s="19" t="s">
        <v>322</v>
      </c>
      <c r="B69" s="29" t="s">
        <v>323</v>
      </c>
      <c r="C69" s="41"/>
      <c r="D69" s="41"/>
      <c r="E69" s="41"/>
      <c r="F69" s="26"/>
    </row>
    <row r="70" spans="1:6" ht="15">
      <c r="A70" s="10" t="s">
        <v>607</v>
      </c>
      <c r="B70" s="29" t="s">
        <v>324</v>
      </c>
      <c r="C70" s="41"/>
      <c r="D70" s="41"/>
      <c r="E70" s="41"/>
      <c r="F70" s="26"/>
    </row>
    <row r="71" spans="1:6" ht="15">
      <c r="A71" s="19" t="s">
        <v>126</v>
      </c>
      <c r="B71" s="29" t="s">
        <v>325</v>
      </c>
      <c r="C71" s="41"/>
      <c r="D71" s="41"/>
      <c r="E71" s="41"/>
      <c r="F71" s="26"/>
    </row>
    <row r="72" spans="1:6" ht="15">
      <c r="A72" s="19" t="s">
        <v>127</v>
      </c>
      <c r="B72" s="29" t="s">
        <v>325</v>
      </c>
      <c r="C72" s="41"/>
      <c r="D72" s="41"/>
      <c r="E72" s="41"/>
      <c r="F72" s="26"/>
    </row>
    <row r="73" spans="1:6" ht="15">
      <c r="A73" s="50" t="s">
        <v>570</v>
      </c>
      <c r="B73" s="53" t="s">
        <v>326</v>
      </c>
      <c r="C73" s="41"/>
      <c r="D73" s="41"/>
      <c r="E73" s="41"/>
      <c r="F73" s="26"/>
    </row>
    <row r="74" spans="1:6" ht="15.75">
      <c r="A74" s="61" t="s">
        <v>186</v>
      </c>
      <c r="B74" s="53"/>
      <c r="C74" s="41"/>
      <c r="D74" s="41"/>
      <c r="E74" s="41"/>
      <c r="F74" s="26"/>
    </row>
    <row r="75" spans="1:6" ht="15">
      <c r="A75" s="33" t="s">
        <v>327</v>
      </c>
      <c r="B75" s="29" t="s">
        <v>328</v>
      </c>
      <c r="C75" s="41"/>
      <c r="D75" s="41"/>
      <c r="E75" s="41"/>
      <c r="F75" s="26"/>
    </row>
    <row r="76" spans="1:6" ht="15">
      <c r="A76" s="33" t="s">
        <v>608</v>
      </c>
      <c r="B76" s="29" t="s">
        <v>329</v>
      </c>
      <c r="C76" s="41"/>
      <c r="D76" s="41"/>
      <c r="E76" s="41"/>
      <c r="F76" s="26"/>
    </row>
    <row r="77" spans="1:6" ht="15">
      <c r="A77" s="33" t="s">
        <v>330</v>
      </c>
      <c r="B77" s="29" t="s">
        <v>331</v>
      </c>
      <c r="C77" s="41"/>
      <c r="D77" s="41"/>
      <c r="E77" s="41"/>
      <c r="F77" s="26"/>
    </row>
    <row r="78" spans="1:6" ht="15">
      <c r="A78" s="33" t="s">
        <v>332</v>
      </c>
      <c r="B78" s="29" t="s">
        <v>333</v>
      </c>
      <c r="C78" s="41"/>
      <c r="D78" s="41"/>
      <c r="E78" s="41"/>
      <c r="F78" s="26"/>
    </row>
    <row r="79" spans="1:6" ht="15">
      <c r="A79" s="5" t="s">
        <v>334</v>
      </c>
      <c r="B79" s="29" t="s">
        <v>335</v>
      </c>
      <c r="C79" s="41"/>
      <c r="D79" s="41"/>
      <c r="E79" s="41"/>
      <c r="F79" s="26"/>
    </row>
    <row r="80" spans="1:6" ht="15">
      <c r="A80" s="5" t="s">
        <v>336</v>
      </c>
      <c r="B80" s="29" t="s">
        <v>337</v>
      </c>
      <c r="C80" s="41"/>
      <c r="D80" s="41"/>
      <c r="E80" s="41"/>
      <c r="F80" s="26"/>
    </row>
    <row r="81" spans="1:6" ht="15">
      <c r="A81" s="5" t="s">
        <v>338</v>
      </c>
      <c r="B81" s="29" t="s">
        <v>339</v>
      </c>
      <c r="C81" s="41"/>
      <c r="D81" s="41"/>
      <c r="E81" s="41"/>
      <c r="F81" s="26"/>
    </row>
    <row r="82" spans="1:6" ht="15">
      <c r="A82" s="51" t="s">
        <v>572</v>
      </c>
      <c r="B82" s="53" t="s">
        <v>340</v>
      </c>
      <c r="C82" s="41"/>
      <c r="D82" s="41"/>
      <c r="E82" s="41"/>
      <c r="F82" s="26"/>
    </row>
    <row r="83" spans="1:6" ht="15">
      <c r="A83" s="11" t="s">
        <v>341</v>
      </c>
      <c r="B83" s="29" t="s">
        <v>342</v>
      </c>
      <c r="C83" s="41"/>
      <c r="D83" s="41"/>
      <c r="E83" s="41"/>
      <c r="F83" s="26"/>
    </row>
    <row r="84" spans="1:6" ht="15">
      <c r="A84" s="11" t="s">
        <v>343</v>
      </c>
      <c r="B84" s="29" t="s">
        <v>344</v>
      </c>
      <c r="C84" s="41"/>
      <c r="D84" s="41"/>
      <c r="E84" s="41"/>
      <c r="F84" s="26"/>
    </row>
    <row r="85" spans="1:6" ht="15">
      <c r="A85" s="11" t="s">
        <v>345</v>
      </c>
      <c r="B85" s="29" t="s">
        <v>346</v>
      </c>
      <c r="C85" s="41"/>
      <c r="D85" s="41"/>
      <c r="E85" s="41"/>
      <c r="F85" s="26"/>
    </row>
    <row r="86" spans="1:6" ht="15">
      <c r="A86" s="11" t="s">
        <v>347</v>
      </c>
      <c r="B86" s="29" t="s">
        <v>348</v>
      </c>
      <c r="C86" s="41"/>
      <c r="D86" s="41"/>
      <c r="E86" s="41"/>
      <c r="F86" s="26"/>
    </row>
    <row r="87" spans="1:6" ht="15">
      <c r="A87" s="50" t="s">
        <v>573</v>
      </c>
      <c r="B87" s="53" t="s">
        <v>349</v>
      </c>
      <c r="C87" s="41"/>
      <c r="D87" s="41"/>
      <c r="E87" s="41"/>
      <c r="F87" s="26"/>
    </row>
    <row r="88" spans="1:6" ht="15">
      <c r="A88" s="11" t="s">
        <v>350</v>
      </c>
      <c r="B88" s="29" t="s">
        <v>351</v>
      </c>
      <c r="C88" s="41"/>
      <c r="D88" s="41"/>
      <c r="E88" s="41"/>
      <c r="F88" s="26"/>
    </row>
    <row r="89" spans="1:6" ht="15">
      <c r="A89" s="11" t="s">
        <v>609</v>
      </c>
      <c r="B89" s="29" t="s">
        <v>352</v>
      </c>
      <c r="C89" s="41"/>
      <c r="D89" s="41"/>
      <c r="E89" s="41"/>
      <c r="F89" s="26"/>
    </row>
    <row r="90" spans="1:6" ht="15">
      <c r="A90" s="11" t="s">
        <v>610</v>
      </c>
      <c r="B90" s="29" t="s">
        <v>353</v>
      </c>
      <c r="C90" s="41"/>
      <c r="D90" s="41"/>
      <c r="E90" s="41"/>
      <c r="F90" s="26"/>
    </row>
    <row r="91" spans="1:6" ht="15">
      <c r="A91" s="11" t="s">
        <v>611</v>
      </c>
      <c r="B91" s="29" t="s">
        <v>354</v>
      </c>
      <c r="C91" s="41"/>
      <c r="D91" s="41"/>
      <c r="E91" s="41"/>
      <c r="F91" s="26"/>
    </row>
    <row r="92" spans="1:6" ht="15">
      <c r="A92" s="11" t="s">
        <v>612</v>
      </c>
      <c r="B92" s="29" t="s">
        <v>355</v>
      </c>
      <c r="C92" s="41"/>
      <c r="D92" s="41"/>
      <c r="E92" s="41"/>
      <c r="F92" s="26"/>
    </row>
    <row r="93" spans="1:6" ht="15">
      <c r="A93" s="11" t="s">
        <v>613</v>
      </c>
      <c r="B93" s="29" t="s">
        <v>356</v>
      </c>
      <c r="C93" s="41"/>
      <c r="D93" s="41"/>
      <c r="E93" s="41"/>
      <c r="F93" s="26"/>
    </row>
    <row r="94" spans="1:6" ht="15">
      <c r="A94" s="11" t="s">
        <v>357</v>
      </c>
      <c r="B94" s="29" t="s">
        <v>358</v>
      </c>
      <c r="C94" s="41"/>
      <c r="D94" s="41"/>
      <c r="E94" s="41"/>
      <c r="F94" s="26"/>
    </row>
    <row r="95" spans="1:6" ht="15">
      <c r="A95" s="11" t="s">
        <v>614</v>
      </c>
      <c r="B95" s="29" t="s">
        <v>359</v>
      </c>
      <c r="C95" s="41"/>
      <c r="D95" s="41"/>
      <c r="E95" s="41"/>
      <c r="F95" s="26"/>
    </row>
    <row r="96" spans="1:6" ht="15">
      <c r="A96" s="50" t="s">
        <v>574</v>
      </c>
      <c r="B96" s="53" t="s">
        <v>360</v>
      </c>
      <c r="C96" s="41"/>
      <c r="D96" s="41"/>
      <c r="E96" s="41"/>
      <c r="F96" s="26"/>
    </row>
    <row r="97" spans="1:6" ht="15.75">
      <c r="A97" s="61" t="s">
        <v>187</v>
      </c>
      <c r="B97" s="53"/>
      <c r="C97" s="41"/>
      <c r="D97" s="41"/>
      <c r="E97" s="41"/>
      <c r="F97" s="26"/>
    </row>
    <row r="98" spans="1:6" ht="15.75">
      <c r="A98" s="34" t="s">
        <v>622</v>
      </c>
      <c r="B98" s="35" t="s">
        <v>361</v>
      </c>
      <c r="C98" s="41"/>
      <c r="D98" s="41"/>
      <c r="E98" s="41"/>
      <c r="F98" s="26"/>
    </row>
    <row r="99" spans="1:25" ht="15">
      <c r="A99" s="11" t="s">
        <v>615</v>
      </c>
      <c r="B99" s="4" t="s">
        <v>362</v>
      </c>
      <c r="C99" s="11"/>
      <c r="D99" s="11"/>
      <c r="E99" s="11"/>
      <c r="F99" s="8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365</v>
      </c>
      <c r="B100" s="4" t="s">
        <v>366</v>
      </c>
      <c r="C100" s="11"/>
      <c r="D100" s="11"/>
      <c r="E100" s="11"/>
      <c r="F100" s="8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616</v>
      </c>
      <c r="B101" s="4" t="s">
        <v>367</v>
      </c>
      <c r="C101" s="11"/>
      <c r="D101" s="11"/>
      <c r="E101" s="11"/>
      <c r="F101" s="8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579</v>
      </c>
      <c r="B102" s="6" t="s">
        <v>369</v>
      </c>
      <c r="C102" s="13"/>
      <c r="D102" s="13"/>
      <c r="E102" s="13"/>
      <c r="F102" s="9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617</v>
      </c>
      <c r="B103" s="4" t="s">
        <v>370</v>
      </c>
      <c r="C103" s="36"/>
      <c r="D103" s="36"/>
      <c r="E103" s="36"/>
      <c r="F103" s="9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585</v>
      </c>
      <c r="B104" s="4" t="s">
        <v>373</v>
      </c>
      <c r="C104" s="36"/>
      <c r="D104" s="36"/>
      <c r="E104" s="36"/>
      <c r="F104" s="9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374</v>
      </c>
      <c r="B105" s="4" t="s">
        <v>375</v>
      </c>
      <c r="C105" s="11"/>
      <c r="D105" s="11"/>
      <c r="E105" s="11"/>
      <c r="F105" s="8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618</v>
      </c>
      <c r="B106" s="4" t="s">
        <v>376</v>
      </c>
      <c r="C106" s="11"/>
      <c r="D106" s="11"/>
      <c r="E106" s="11"/>
      <c r="F106" s="8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582</v>
      </c>
      <c r="B107" s="6" t="s">
        <v>377</v>
      </c>
      <c r="C107" s="12"/>
      <c r="D107" s="12"/>
      <c r="E107" s="12"/>
      <c r="F107" s="9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378</v>
      </c>
      <c r="B108" s="4" t="s">
        <v>379</v>
      </c>
      <c r="C108" s="36"/>
      <c r="D108" s="36"/>
      <c r="E108" s="36"/>
      <c r="F108" s="9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380</v>
      </c>
      <c r="B109" s="4" t="s">
        <v>381</v>
      </c>
      <c r="C109" s="36"/>
      <c r="D109" s="36"/>
      <c r="E109" s="36"/>
      <c r="F109" s="9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382</v>
      </c>
      <c r="B110" s="6" t="s">
        <v>383</v>
      </c>
      <c r="C110" s="36"/>
      <c r="D110" s="36"/>
      <c r="E110" s="36"/>
      <c r="F110" s="9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384</v>
      </c>
      <c r="B111" s="4" t="s">
        <v>385</v>
      </c>
      <c r="C111" s="36"/>
      <c r="D111" s="36"/>
      <c r="E111" s="36"/>
      <c r="F111" s="9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386</v>
      </c>
      <c r="B112" s="4" t="s">
        <v>387</v>
      </c>
      <c r="C112" s="36"/>
      <c r="D112" s="36"/>
      <c r="E112" s="36"/>
      <c r="F112" s="9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388</v>
      </c>
      <c r="B113" s="4" t="s">
        <v>389</v>
      </c>
      <c r="C113" s="36"/>
      <c r="D113" s="36"/>
      <c r="E113" s="36"/>
      <c r="F113" s="9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583</v>
      </c>
      <c r="B114" s="38" t="s">
        <v>390</v>
      </c>
      <c r="C114" s="12"/>
      <c r="D114" s="12"/>
      <c r="E114" s="12"/>
      <c r="F114" s="9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391</v>
      </c>
      <c r="B115" s="4" t="s">
        <v>392</v>
      </c>
      <c r="C115" s="36"/>
      <c r="D115" s="36"/>
      <c r="E115" s="36"/>
      <c r="F115" s="9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393</v>
      </c>
      <c r="B116" s="4" t="s">
        <v>394</v>
      </c>
      <c r="C116" s="11"/>
      <c r="D116" s="11"/>
      <c r="E116" s="11"/>
      <c r="F116" s="8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619</v>
      </c>
      <c r="B117" s="4" t="s">
        <v>395</v>
      </c>
      <c r="C117" s="36"/>
      <c r="D117" s="36"/>
      <c r="E117" s="36"/>
      <c r="F117" s="9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588</v>
      </c>
      <c r="B118" s="4" t="s">
        <v>396</v>
      </c>
      <c r="C118" s="36"/>
      <c r="D118" s="36"/>
      <c r="E118" s="36"/>
      <c r="F118" s="9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589</v>
      </c>
      <c r="B119" s="38" t="s">
        <v>400</v>
      </c>
      <c r="C119" s="12"/>
      <c r="D119" s="12"/>
      <c r="E119" s="12"/>
      <c r="F119" s="9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401</v>
      </c>
      <c r="B120" s="4" t="s">
        <v>402</v>
      </c>
      <c r="C120" s="11"/>
      <c r="D120" s="11"/>
      <c r="E120" s="11"/>
      <c r="F120" s="8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638</v>
      </c>
      <c r="B121" s="40" t="s">
        <v>403</v>
      </c>
      <c r="C121" s="12"/>
      <c r="D121" s="12"/>
      <c r="E121" s="12"/>
      <c r="F121" s="9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4" t="s">
        <v>674</v>
      </c>
      <c r="B122" s="45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5"/>
  <sheetViews>
    <sheetView view="pageBreakPreview" zoomScale="60" zoomScalePageLayoutView="0" workbookViewId="0" topLeftCell="A1">
      <selection activeCell="J9" sqref="J9"/>
    </sheetView>
  </sheetViews>
  <sheetFormatPr defaultColWidth="9.140625" defaultRowHeight="15"/>
  <cols>
    <col min="1" max="1" width="87.7109375" style="0" customWidth="1"/>
    <col min="2" max="2" width="11.421875" style="0" customWidth="1"/>
    <col min="3" max="3" width="1.421875" style="0" hidden="1" customWidth="1"/>
    <col min="4" max="4" width="18.421875" style="0" customWidth="1"/>
    <col min="5" max="5" width="12.421875" style="0" customWidth="1"/>
    <col min="6" max="6" width="12.8515625" style="0" customWidth="1"/>
    <col min="7" max="7" width="11.8515625" style="0" customWidth="1"/>
    <col min="8" max="28" width="10.8515625" style="0" customWidth="1"/>
    <col min="29" max="29" width="16.140625" style="0" customWidth="1"/>
    <col min="30" max="30" width="15.57421875" style="0" hidden="1" customWidth="1"/>
    <col min="31" max="31" width="12.421875" style="0" hidden="1" customWidth="1"/>
    <col min="32" max="32" width="19.7109375" style="0" hidden="1" customWidth="1"/>
    <col min="33" max="33" width="19.57421875" style="0" hidden="1" customWidth="1"/>
    <col min="34" max="34" width="7.140625" style="0" hidden="1" customWidth="1"/>
    <col min="35" max="35" width="14.57421875" style="0" customWidth="1"/>
  </cols>
  <sheetData>
    <row r="1" spans="1:35" ht="15">
      <c r="A1" s="270" t="s">
        <v>1073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18">
      <c r="A2" s="303" t="s">
        <v>754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</row>
    <row r="3" spans="1:35" ht="18">
      <c r="A3" s="304" t="s">
        <v>755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</row>
    <row r="4" ht="18">
      <c r="A4" s="49"/>
    </row>
    <row r="5" ht="18">
      <c r="A5" s="49"/>
    </row>
    <row r="6" spans="1:29" ht="15">
      <c r="A6" s="133" t="s">
        <v>756</v>
      </c>
      <c r="AC6" t="s">
        <v>757</v>
      </c>
    </row>
    <row r="7" spans="1:45" s="327" customFormat="1" ht="105" customHeight="1">
      <c r="A7" s="1" t="s">
        <v>224</v>
      </c>
      <c r="B7" s="2" t="s">
        <v>225</v>
      </c>
      <c r="C7" s="2"/>
      <c r="D7" s="325" t="s">
        <v>698</v>
      </c>
      <c r="E7" s="325" t="s">
        <v>811</v>
      </c>
      <c r="F7" s="325" t="s">
        <v>699</v>
      </c>
      <c r="G7" s="325" t="s">
        <v>825</v>
      </c>
      <c r="H7" s="325" t="s">
        <v>826</v>
      </c>
      <c r="I7" s="325" t="s">
        <v>814</v>
      </c>
      <c r="J7" s="325" t="s">
        <v>827</v>
      </c>
      <c r="K7" s="325" t="s">
        <v>816</v>
      </c>
      <c r="L7" s="325" t="s">
        <v>829</v>
      </c>
      <c r="M7" s="325" t="s">
        <v>817</v>
      </c>
      <c r="N7" s="325" t="s">
        <v>828</v>
      </c>
      <c r="O7" s="325" t="s">
        <v>818</v>
      </c>
      <c r="P7" s="325" t="s">
        <v>819</v>
      </c>
      <c r="Q7" s="325" t="s">
        <v>820</v>
      </c>
      <c r="R7" s="325" t="s">
        <v>821</v>
      </c>
      <c r="S7" s="325" t="s">
        <v>830</v>
      </c>
      <c r="T7" s="325" t="s">
        <v>831</v>
      </c>
      <c r="U7" s="325" t="s">
        <v>832</v>
      </c>
      <c r="V7" s="325" t="s">
        <v>833</v>
      </c>
      <c r="W7" s="325" t="s">
        <v>834</v>
      </c>
      <c r="X7" s="325" t="s">
        <v>835</v>
      </c>
      <c r="Y7" s="325" t="s">
        <v>836</v>
      </c>
      <c r="Z7" s="325" t="s">
        <v>837</v>
      </c>
      <c r="AA7" s="325" t="s">
        <v>838</v>
      </c>
      <c r="AB7" s="325" t="s">
        <v>822</v>
      </c>
      <c r="AC7" s="325" t="s">
        <v>839</v>
      </c>
      <c r="AD7" s="325"/>
      <c r="AE7" s="325"/>
      <c r="AF7" s="325"/>
      <c r="AG7" s="325"/>
      <c r="AH7" s="309"/>
      <c r="AI7" s="309" t="s">
        <v>164</v>
      </c>
      <c r="AJ7" s="326"/>
      <c r="AK7" s="326"/>
      <c r="AL7" s="326"/>
      <c r="AM7" s="326"/>
      <c r="AN7" s="326"/>
      <c r="AO7" s="326"/>
      <c r="AP7" s="326"/>
      <c r="AQ7" s="326"/>
      <c r="AR7" s="326"/>
      <c r="AS7" s="326"/>
    </row>
    <row r="8" spans="1:45" ht="15">
      <c r="A8" s="4" t="s">
        <v>226</v>
      </c>
      <c r="B8" s="5" t="s">
        <v>227</v>
      </c>
      <c r="C8" s="5"/>
      <c r="D8" s="104"/>
      <c r="E8" s="104"/>
      <c r="F8" s="104"/>
      <c r="G8" s="104"/>
      <c r="H8" s="104"/>
      <c r="I8" s="104">
        <v>3566</v>
      </c>
      <c r="J8" s="104"/>
      <c r="K8" s="104"/>
      <c r="L8" s="104"/>
      <c r="M8" s="104">
        <v>4638</v>
      </c>
      <c r="N8" s="104"/>
      <c r="O8" s="104">
        <v>1468</v>
      </c>
      <c r="P8" s="104">
        <v>3762</v>
      </c>
      <c r="Q8" s="104">
        <v>1436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>
        <v>1799</v>
      </c>
      <c r="AC8" s="104"/>
      <c r="AD8" s="104"/>
      <c r="AE8" s="104"/>
      <c r="AF8" s="104"/>
      <c r="AG8" s="104"/>
      <c r="AH8" s="104"/>
      <c r="AI8" s="104">
        <f aca="true" t="shared" si="0" ref="AI8:AI71">SUM(D8:AH8)</f>
        <v>16669</v>
      </c>
      <c r="AJ8" s="103"/>
      <c r="AK8" s="103"/>
      <c r="AL8" s="103"/>
      <c r="AM8" s="103"/>
      <c r="AN8" s="103"/>
      <c r="AO8" s="103"/>
      <c r="AP8" s="103"/>
      <c r="AQ8" s="103"/>
      <c r="AR8" s="103"/>
      <c r="AS8" s="103"/>
    </row>
    <row r="9" spans="1:45" ht="15">
      <c r="A9" s="4" t="s">
        <v>228</v>
      </c>
      <c r="B9" s="5" t="s">
        <v>229</v>
      </c>
      <c r="C9" s="5"/>
      <c r="D9" s="104"/>
      <c r="E9" s="104"/>
      <c r="F9" s="104"/>
      <c r="G9" s="104"/>
      <c r="H9" s="104"/>
      <c r="I9" s="104"/>
      <c r="J9" s="104"/>
      <c r="K9" s="104"/>
      <c r="L9" s="104"/>
      <c r="M9" s="104">
        <v>61</v>
      </c>
      <c r="N9" s="104"/>
      <c r="O9" s="104">
        <v>31</v>
      </c>
      <c r="P9" s="104">
        <v>91</v>
      </c>
      <c r="Q9" s="104">
        <v>31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>
        <f t="shared" si="0"/>
        <v>214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5" ht="15">
      <c r="A10" s="4" t="s">
        <v>230</v>
      </c>
      <c r="B10" s="5" t="s">
        <v>231</v>
      </c>
      <c r="C10" s="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>
        <f t="shared" si="0"/>
        <v>0</v>
      </c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1:45" ht="15">
      <c r="A11" s="4" t="s">
        <v>232</v>
      </c>
      <c r="B11" s="5" t="s">
        <v>233</v>
      </c>
      <c r="C11" s="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>
        <f t="shared" si="0"/>
        <v>0</v>
      </c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</row>
    <row r="12" spans="1:45" ht="15">
      <c r="A12" s="4" t="s">
        <v>234</v>
      </c>
      <c r="B12" s="5" t="s">
        <v>235</v>
      </c>
      <c r="C12" s="5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>
        <f t="shared" si="0"/>
        <v>0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</row>
    <row r="13" spans="1:45" ht="15">
      <c r="A13" s="4" t="s">
        <v>236</v>
      </c>
      <c r="B13" s="5" t="s">
        <v>237</v>
      </c>
      <c r="C13" s="5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>
        <f t="shared" si="0"/>
        <v>0</v>
      </c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</row>
    <row r="14" spans="1:45" ht="15">
      <c r="A14" s="4" t="s">
        <v>238</v>
      </c>
      <c r="B14" s="5" t="s">
        <v>239</v>
      </c>
      <c r="C14" s="5"/>
      <c r="D14" s="104"/>
      <c r="E14" s="104"/>
      <c r="F14" s="104"/>
      <c r="G14" s="104"/>
      <c r="H14" s="104"/>
      <c r="I14" s="104">
        <v>424</v>
      </c>
      <c r="J14" s="104"/>
      <c r="K14" s="104"/>
      <c r="L14" s="104"/>
      <c r="M14" s="104">
        <v>352</v>
      </c>
      <c r="N14" s="104"/>
      <c r="O14" s="104">
        <v>96</v>
      </c>
      <c r="P14" s="104">
        <v>320</v>
      </c>
      <c r="Q14" s="104">
        <v>96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>
        <v>96</v>
      </c>
      <c r="AC14" s="104"/>
      <c r="AD14" s="104"/>
      <c r="AE14" s="104"/>
      <c r="AF14" s="104"/>
      <c r="AG14" s="104"/>
      <c r="AH14" s="104"/>
      <c r="AI14" s="104">
        <f t="shared" si="0"/>
        <v>1384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5" ht="15">
      <c r="A15" s="4" t="s">
        <v>240</v>
      </c>
      <c r="B15" s="5" t="s">
        <v>241</v>
      </c>
      <c r="C15" s="5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>
        <f t="shared" si="0"/>
        <v>0</v>
      </c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</row>
    <row r="16" spans="1:45" ht="15">
      <c r="A16" s="4" t="s">
        <v>242</v>
      </c>
      <c r="B16" s="5" t="s">
        <v>243</v>
      </c>
      <c r="C16" s="5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>
        <f t="shared" si="0"/>
        <v>0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</row>
    <row r="17" spans="1:45" ht="15">
      <c r="A17" s="4" t="s">
        <v>244</v>
      </c>
      <c r="B17" s="5" t="s">
        <v>245</v>
      </c>
      <c r="C17" s="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>
        <f t="shared" si="0"/>
        <v>0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</row>
    <row r="18" spans="1:45" ht="15">
      <c r="A18" s="4" t="s">
        <v>246</v>
      </c>
      <c r="B18" s="5" t="s">
        <v>247</v>
      </c>
      <c r="C18" s="5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>
        <f t="shared" si="0"/>
        <v>0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45" ht="15">
      <c r="A19" s="4" t="s">
        <v>248</v>
      </c>
      <c r="B19" s="5" t="s">
        <v>249</v>
      </c>
      <c r="C19" s="5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>
        <f t="shared" si="0"/>
        <v>0</v>
      </c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</row>
    <row r="20" spans="1:45" ht="15">
      <c r="A20" s="4" t="s">
        <v>758</v>
      </c>
      <c r="B20" s="5" t="s">
        <v>250</v>
      </c>
      <c r="C20" s="5"/>
      <c r="D20" s="104"/>
      <c r="E20" s="104"/>
      <c r="F20" s="104"/>
      <c r="G20" s="104"/>
      <c r="H20" s="104"/>
      <c r="I20" s="104">
        <v>25</v>
      </c>
      <c r="J20" s="104"/>
      <c r="K20" s="104"/>
      <c r="L20" s="104"/>
      <c r="M20" s="104">
        <v>228</v>
      </c>
      <c r="N20" s="104"/>
      <c r="O20" s="104">
        <v>85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>
        <v>167</v>
      </c>
      <c r="AC20" s="104"/>
      <c r="AD20" s="104"/>
      <c r="AE20" s="104"/>
      <c r="AF20" s="104"/>
      <c r="AG20" s="104"/>
      <c r="AH20" s="104"/>
      <c r="AI20" s="104">
        <f t="shared" si="0"/>
        <v>505</v>
      </c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</row>
    <row r="21" spans="1:45" ht="15">
      <c r="A21" s="211" t="s">
        <v>759</v>
      </c>
      <c r="B21" s="199" t="s">
        <v>250</v>
      </c>
      <c r="C21" s="5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>
        <f t="shared" si="0"/>
        <v>0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</row>
    <row r="22" spans="1:45" ht="15">
      <c r="A22" s="6" t="s">
        <v>528</v>
      </c>
      <c r="B22" s="7" t="s">
        <v>251</v>
      </c>
      <c r="C22" s="7"/>
      <c r="D22" s="104">
        <f>SUM(D8:D20)</f>
        <v>0</v>
      </c>
      <c r="E22" s="104">
        <f aca="true" t="shared" si="1" ref="E22:AC22">SUM(E8:E20)</f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  <c r="I22" s="104">
        <f t="shared" si="1"/>
        <v>4015</v>
      </c>
      <c r="J22" s="104">
        <f t="shared" si="1"/>
        <v>0</v>
      </c>
      <c r="K22" s="104">
        <f t="shared" si="1"/>
        <v>0</v>
      </c>
      <c r="L22" s="104">
        <f t="shared" si="1"/>
        <v>0</v>
      </c>
      <c r="M22" s="104">
        <f t="shared" si="1"/>
        <v>5279</v>
      </c>
      <c r="N22" s="104">
        <f t="shared" si="1"/>
        <v>0</v>
      </c>
      <c r="O22" s="104">
        <f t="shared" si="1"/>
        <v>1680</v>
      </c>
      <c r="P22" s="104">
        <f t="shared" si="1"/>
        <v>4173</v>
      </c>
      <c r="Q22" s="104">
        <f t="shared" si="1"/>
        <v>1563</v>
      </c>
      <c r="R22" s="104">
        <f t="shared" si="1"/>
        <v>0</v>
      </c>
      <c r="S22" s="104">
        <f t="shared" si="1"/>
        <v>0</v>
      </c>
      <c r="T22" s="104">
        <f t="shared" si="1"/>
        <v>0</v>
      </c>
      <c r="U22" s="104">
        <f t="shared" si="1"/>
        <v>0</v>
      </c>
      <c r="V22" s="104">
        <f t="shared" si="1"/>
        <v>0</v>
      </c>
      <c r="W22" s="104">
        <f t="shared" si="1"/>
        <v>0</v>
      </c>
      <c r="X22" s="104">
        <f t="shared" si="1"/>
        <v>0</v>
      </c>
      <c r="Y22" s="104">
        <f t="shared" si="1"/>
        <v>0</v>
      </c>
      <c r="Z22" s="104">
        <f t="shared" si="1"/>
        <v>0</v>
      </c>
      <c r="AA22" s="104">
        <f t="shared" si="1"/>
        <v>0</v>
      </c>
      <c r="AB22" s="104">
        <f t="shared" si="1"/>
        <v>2062</v>
      </c>
      <c r="AC22" s="104">
        <f t="shared" si="1"/>
        <v>0</v>
      </c>
      <c r="AD22" s="104"/>
      <c r="AE22" s="104"/>
      <c r="AF22" s="104"/>
      <c r="AG22" s="104"/>
      <c r="AH22" s="104"/>
      <c r="AI22" s="104">
        <f t="shared" si="0"/>
        <v>18772</v>
      </c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</row>
    <row r="23" spans="1:45" ht="15">
      <c r="A23" s="4" t="s">
        <v>252</v>
      </c>
      <c r="B23" s="5" t="s">
        <v>253</v>
      </c>
      <c r="C23" s="5"/>
      <c r="D23" s="104">
        <v>4841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>
        <f t="shared" si="0"/>
        <v>4841</v>
      </c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</row>
    <row r="24" spans="1:45" ht="30">
      <c r="A24" s="4" t="s">
        <v>254</v>
      </c>
      <c r="B24" s="5" t="s">
        <v>255</v>
      </c>
      <c r="C24" s="5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>
        <f t="shared" si="0"/>
        <v>0</v>
      </c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</row>
    <row r="25" spans="1:45" ht="15">
      <c r="A25" s="4" t="s">
        <v>256</v>
      </c>
      <c r="B25" s="5" t="s">
        <v>257</v>
      </c>
      <c r="C25" s="5"/>
      <c r="D25" s="104"/>
      <c r="E25" s="104"/>
      <c r="F25" s="104"/>
      <c r="G25" s="104"/>
      <c r="H25" s="104"/>
      <c r="I25" s="104">
        <v>71</v>
      </c>
      <c r="J25" s="104"/>
      <c r="K25" s="104"/>
      <c r="L25" s="104"/>
      <c r="M25" s="104">
        <v>284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>
        <f t="shared" si="0"/>
        <v>355</v>
      </c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5" ht="15">
      <c r="A26" s="6" t="s">
        <v>529</v>
      </c>
      <c r="B26" s="7" t="s">
        <v>258</v>
      </c>
      <c r="C26" s="7"/>
      <c r="D26" s="104">
        <f>SUM(D23:D25)</f>
        <v>4841</v>
      </c>
      <c r="E26" s="104">
        <f aca="true" t="shared" si="2" ref="E26:AC26">SUM(E23:E25)</f>
        <v>0</v>
      </c>
      <c r="F26" s="104">
        <f t="shared" si="2"/>
        <v>0</v>
      </c>
      <c r="G26" s="104">
        <f t="shared" si="2"/>
        <v>0</v>
      </c>
      <c r="H26" s="104">
        <f t="shared" si="2"/>
        <v>0</v>
      </c>
      <c r="I26" s="104">
        <f t="shared" si="2"/>
        <v>71</v>
      </c>
      <c r="J26" s="104">
        <f t="shared" si="2"/>
        <v>0</v>
      </c>
      <c r="K26" s="104">
        <f t="shared" si="2"/>
        <v>0</v>
      </c>
      <c r="L26" s="104">
        <f t="shared" si="2"/>
        <v>0</v>
      </c>
      <c r="M26" s="104">
        <f t="shared" si="2"/>
        <v>284</v>
      </c>
      <c r="N26" s="104">
        <f t="shared" si="2"/>
        <v>0</v>
      </c>
      <c r="O26" s="104">
        <f t="shared" si="2"/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  <c r="W26" s="104">
        <f t="shared" si="2"/>
        <v>0</v>
      </c>
      <c r="X26" s="104">
        <f t="shared" si="2"/>
        <v>0</v>
      </c>
      <c r="Y26" s="104">
        <f t="shared" si="2"/>
        <v>0</v>
      </c>
      <c r="Z26" s="104">
        <f t="shared" si="2"/>
        <v>0</v>
      </c>
      <c r="AA26" s="104">
        <f t="shared" si="2"/>
        <v>0</v>
      </c>
      <c r="AB26" s="104">
        <f t="shared" si="2"/>
        <v>0</v>
      </c>
      <c r="AC26" s="104">
        <f t="shared" si="2"/>
        <v>0</v>
      </c>
      <c r="AD26" s="104"/>
      <c r="AE26" s="104"/>
      <c r="AF26" s="104"/>
      <c r="AG26" s="104"/>
      <c r="AH26" s="104"/>
      <c r="AI26" s="104">
        <f t="shared" si="0"/>
        <v>5196</v>
      </c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</row>
    <row r="27" spans="1:45" ht="15.75">
      <c r="A27" s="212" t="s">
        <v>760</v>
      </c>
      <c r="B27" s="198" t="s">
        <v>259</v>
      </c>
      <c r="C27" s="7"/>
      <c r="D27" s="104">
        <f>SUM(D26,D22)</f>
        <v>4841</v>
      </c>
      <c r="E27" s="104">
        <f aca="true" t="shared" si="3" ref="E27:AC27">SUM(E26,E22)</f>
        <v>0</v>
      </c>
      <c r="F27" s="104">
        <f t="shared" si="3"/>
        <v>0</v>
      </c>
      <c r="G27" s="104">
        <f t="shared" si="3"/>
        <v>0</v>
      </c>
      <c r="H27" s="104">
        <f t="shared" si="3"/>
        <v>0</v>
      </c>
      <c r="I27" s="104">
        <f t="shared" si="3"/>
        <v>4086</v>
      </c>
      <c r="J27" s="104">
        <f t="shared" si="3"/>
        <v>0</v>
      </c>
      <c r="K27" s="104">
        <f t="shared" si="3"/>
        <v>0</v>
      </c>
      <c r="L27" s="104">
        <f t="shared" si="3"/>
        <v>0</v>
      </c>
      <c r="M27" s="104">
        <f t="shared" si="3"/>
        <v>5563</v>
      </c>
      <c r="N27" s="104">
        <f t="shared" si="3"/>
        <v>0</v>
      </c>
      <c r="O27" s="104">
        <f t="shared" si="3"/>
        <v>1680</v>
      </c>
      <c r="P27" s="104">
        <f t="shared" si="3"/>
        <v>4173</v>
      </c>
      <c r="Q27" s="104">
        <f t="shared" si="3"/>
        <v>1563</v>
      </c>
      <c r="R27" s="104">
        <f t="shared" si="3"/>
        <v>0</v>
      </c>
      <c r="S27" s="104">
        <f t="shared" si="3"/>
        <v>0</v>
      </c>
      <c r="T27" s="104">
        <f t="shared" si="3"/>
        <v>0</v>
      </c>
      <c r="U27" s="104">
        <f t="shared" si="3"/>
        <v>0</v>
      </c>
      <c r="V27" s="104">
        <f t="shared" si="3"/>
        <v>0</v>
      </c>
      <c r="W27" s="104">
        <f t="shared" si="3"/>
        <v>0</v>
      </c>
      <c r="X27" s="104">
        <f t="shared" si="3"/>
        <v>0</v>
      </c>
      <c r="Y27" s="104">
        <f t="shared" si="3"/>
        <v>0</v>
      </c>
      <c r="Z27" s="104">
        <f t="shared" si="3"/>
        <v>0</v>
      </c>
      <c r="AA27" s="104">
        <f t="shared" si="3"/>
        <v>0</v>
      </c>
      <c r="AB27" s="104">
        <f t="shared" si="3"/>
        <v>2062</v>
      </c>
      <c r="AC27" s="104">
        <f t="shared" si="3"/>
        <v>0</v>
      </c>
      <c r="AD27" s="104"/>
      <c r="AE27" s="104"/>
      <c r="AF27" s="104"/>
      <c r="AG27" s="104"/>
      <c r="AH27" s="104"/>
      <c r="AI27" s="104">
        <f t="shared" si="0"/>
        <v>23968</v>
      </c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45" ht="15">
      <c r="A28" s="213" t="s">
        <v>761</v>
      </c>
      <c r="B28" s="5" t="s">
        <v>260</v>
      </c>
      <c r="C28" s="5"/>
      <c r="D28" s="104">
        <v>1285</v>
      </c>
      <c r="E28" s="104"/>
      <c r="F28" s="104"/>
      <c r="G28" s="104"/>
      <c r="H28" s="104"/>
      <c r="I28" s="104">
        <v>603</v>
      </c>
      <c r="J28" s="104"/>
      <c r="K28" s="104"/>
      <c r="L28" s="104"/>
      <c r="M28" s="104">
        <v>1377</v>
      </c>
      <c r="N28" s="104"/>
      <c r="O28" s="104">
        <v>427</v>
      </c>
      <c r="P28" s="104">
        <v>835</v>
      </c>
      <c r="Q28" s="104">
        <v>396</v>
      </c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>
        <v>516</v>
      </c>
      <c r="AC28" s="104"/>
      <c r="AD28" s="104"/>
      <c r="AE28" s="104"/>
      <c r="AF28" s="104"/>
      <c r="AG28" s="104"/>
      <c r="AH28" s="104"/>
      <c r="AI28" s="104">
        <f t="shared" si="0"/>
        <v>5439</v>
      </c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</row>
    <row r="29" spans="1:45" ht="15">
      <c r="A29" s="213" t="s">
        <v>762</v>
      </c>
      <c r="B29" s="5" t="s">
        <v>260</v>
      </c>
      <c r="C29" s="5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>
        <f t="shared" si="0"/>
        <v>0</v>
      </c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45" ht="15">
      <c r="A30" s="213" t="s">
        <v>763</v>
      </c>
      <c r="B30" s="5" t="s">
        <v>260</v>
      </c>
      <c r="C30" s="5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>
        <f t="shared" si="0"/>
        <v>0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</row>
    <row r="31" spans="1:45" ht="15">
      <c r="A31" s="213" t="s">
        <v>764</v>
      </c>
      <c r="B31" s="5" t="s">
        <v>260</v>
      </c>
      <c r="C31" s="5"/>
      <c r="D31" s="104"/>
      <c r="E31" s="104"/>
      <c r="F31" s="104"/>
      <c r="G31" s="104"/>
      <c r="H31" s="104"/>
      <c r="I31" s="104">
        <v>71</v>
      </c>
      <c r="J31" s="104"/>
      <c r="K31" s="104"/>
      <c r="L31" s="104"/>
      <c r="M31" s="104">
        <v>59</v>
      </c>
      <c r="N31" s="104"/>
      <c r="O31" s="104">
        <v>16</v>
      </c>
      <c r="P31" s="104">
        <v>53</v>
      </c>
      <c r="Q31" s="104">
        <v>16</v>
      </c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>
        <v>16</v>
      </c>
      <c r="AC31" s="104"/>
      <c r="AD31" s="104"/>
      <c r="AE31" s="104"/>
      <c r="AF31" s="104"/>
      <c r="AG31" s="104"/>
      <c r="AH31" s="104"/>
      <c r="AI31" s="104">
        <f t="shared" si="0"/>
        <v>231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</row>
    <row r="32" spans="1:45" ht="15">
      <c r="A32" s="213" t="s">
        <v>765</v>
      </c>
      <c r="B32" s="5" t="s">
        <v>260</v>
      </c>
      <c r="C32" s="5"/>
      <c r="D32" s="104"/>
      <c r="E32" s="104"/>
      <c r="F32" s="104"/>
      <c r="G32" s="104"/>
      <c r="H32" s="104"/>
      <c r="I32" s="104">
        <v>6</v>
      </c>
      <c r="J32" s="104"/>
      <c r="K32" s="104"/>
      <c r="L32" s="104"/>
      <c r="M32" s="104">
        <v>1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>
        <f t="shared" si="0"/>
        <v>7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</row>
    <row r="33" spans="1:45" ht="15" customHeight="1">
      <c r="A33" s="213" t="s">
        <v>766</v>
      </c>
      <c r="B33" s="5" t="s">
        <v>260</v>
      </c>
      <c r="C33" s="5"/>
      <c r="D33" s="104"/>
      <c r="E33" s="104"/>
      <c r="F33" s="104"/>
      <c r="G33" s="104"/>
      <c r="H33" s="104"/>
      <c r="I33" s="104">
        <v>5</v>
      </c>
      <c r="J33" s="104"/>
      <c r="K33" s="104"/>
      <c r="L33" s="104"/>
      <c r="M33" s="104">
        <v>56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>
        <f t="shared" si="0"/>
        <v>61</v>
      </c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</row>
    <row r="34" spans="1:45" ht="15">
      <c r="A34" s="213" t="s">
        <v>767</v>
      </c>
      <c r="B34" s="5" t="s">
        <v>260</v>
      </c>
      <c r="C34" s="5"/>
      <c r="D34" s="104"/>
      <c r="E34" s="104"/>
      <c r="F34" s="104"/>
      <c r="G34" s="104"/>
      <c r="H34" s="104"/>
      <c r="I34" s="104">
        <v>76</v>
      </c>
      <c r="J34" s="104"/>
      <c r="K34" s="104"/>
      <c r="L34" s="104"/>
      <c r="M34" s="104">
        <v>11</v>
      </c>
      <c r="N34" s="104"/>
      <c r="O34" s="104">
        <v>18</v>
      </c>
      <c r="P34" s="104">
        <v>61</v>
      </c>
      <c r="Q34" s="104">
        <v>18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>
        <v>18</v>
      </c>
      <c r="AC34" s="104"/>
      <c r="AD34" s="104"/>
      <c r="AE34" s="104"/>
      <c r="AF34" s="104"/>
      <c r="AG34" s="104"/>
      <c r="AH34" s="104"/>
      <c r="AI34" s="104">
        <f t="shared" si="0"/>
        <v>202</v>
      </c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45" ht="15.75">
      <c r="A35" s="212" t="s">
        <v>768</v>
      </c>
      <c r="B35" s="198" t="s">
        <v>260</v>
      </c>
      <c r="C35" s="5"/>
      <c r="D35" s="104">
        <f>SUM(D28:D34)</f>
        <v>1285</v>
      </c>
      <c r="E35" s="104">
        <f aca="true" t="shared" si="4" ref="E35:AH35">SUM(E28:E34)</f>
        <v>0</v>
      </c>
      <c r="F35" s="104">
        <f t="shared" si="4"/>
        <v>0</v>
      </c>
      <c r="G35" s="104">
        <f t="shared" si="4"/>
        <v>0</v>
      </c>
      <c r="H35" s="104">
        <f t="shared" si="4"/>
        <v>0</v>
      </c>
      <c r="I35" s="104">
        <f t="shared" si="4"/>
        <v>761</v>
      </c>
      <c r="J35" s="104">
        <f t="shared" si="4"/>
        <v>0</v>
      </c>
      <c r="K35" s="104">
        <f t="shared" si="4"/>
        <v>0</v>
      </c>
      <c r="L35" s="104">
        <f t="shared" si="4"/>
        <v>0</v>
      </c>
      <c r="M35" s="104">
        <f t="shared" si="4"/>
        <v>1504</v>
      </c>
      <c r="N35" s="104">
        <f t="shared" si="4"/>
        <v>0</v>
      </c>
      <c r="O35" s="104">
        <f t="shared" si="4"/>
        <v>461</v>
      </c>
      <c r="P35" s="104">
        <f t="shared" si="4"/>
        <v>949</v>
      </c>
      <c r="Q35" s="104">
        <f t="shared" si="4"/>
        <v>430</v>
      </c>
      <c r="R35" s="104">
        <f t="shared" si="4"/>
        <v>0</v>
      </c>
      <c r="S35" s="104">
        <f t="shared" si="4"/>
        <v>0</v>
      </c>
      <c r="T35" s="104">
        <f t="shared" si="4"/>
        <v>0</v>
      </c>
      <c r="U35" s="104">
        <f t="shared" si="4"/>
        <v>0</v>
      </c>
      <c r="V35" s="104">
        <f t="shared" si="4"/>
        <v>0</v>
      </c>
      <c r="W35" s="104">
        <f t="shared" si="4"/>
        <v>0</v>
      </c>
      <c r="X35" s="104">
        <f t="shared" si="4"/>
        <v>0</v>
      </c>
      <c r="Y35" s="104">
        <f t="shared" si="4"/>
        <v>0</v>
      </c>
      <c r="Z35" s="104">
        <f t="shared" si="4"/>
        <v>0</v>
      </c>
      <c r="AA35" s="104">
        <f t="shared" si="4"/>
        <v>0</v>
      </c>
      <c r="AB35" s="104">
        <f t="shared" si="4"/>
        <v>550</v>
      </c>
      <c r="AC35" s="104">
        <f t="shared" si="4"/>
        <v>0</v>
      </c>
      <c r="AD35" s="104">
        <f t="shared" si="4"/>
        <v>0</v>
      </c>
      <c r="AE35" s="104">
        <f t="shared" si="4"/>
        <v>0</v>
      </c>
      <c r="AF35" s="104">
        <f t="shared" si="4"/>
        <v>0</v>
      </c>
      <c r="AG35" s="104">
        <f t="shared" si="4"/>
        <v>0</v>
      </c>
      <c r="AH35" s="104">
        <f t="shared" si="4"/>
        <v>0</v>
      </c>
      <c r="AI35" s="104">
        <f t="shared" si="0"/>
        <v>5940</v>
      </c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ht="15">
      <c r="A36" s="4" t="s">
        <v>261</v>
      </c>
      <c r="B36" s="5" t="s">
        <v>262</v>
      </c>
      <c r="C36" s="5"/>
      <c r="D36" s="104">
        <v>200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>
        <v>28</v>
      </c>
      <c r="Q36" s="104">
        <v>244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>
        <f t="shared" si="0"/>
        <v>472</v>
      </c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  <row r="37" spans="1:45" ht="15">
      <c r="A37" s="4" t="s">
        <v>263</v>
      </c>
      <c r="B37" s="5" t="s">
        <v>264</v>
      </c>
      <c r="C37" s="5"/>
      <c r="D37" s="104">
        <v>127</v>
      </c>
      <c r="E37" s="104">
        <v>69</v>
      </c>
      <c r="F37" s="104"/>
      <c r="G37" s="104"/>
      <c r="H37" s="104"/>
      <c r="I37" s="104">
        <v>20</v>
      </c>
      <c r="J37" s="104">
        <v>31</v>
      </c>
      <c r="K37" s="104">
        <v>114</v>
      </c>
      <c r="L37" s="104"/>
      <c r="M37" s="104">
        <v>3760</v>
      </c>
      <c r="N37" s="104"/>
      <c r="O37" s="104">
        <v>581</v>
      </c>
      <c r="P37" s="104">
        <v>1230</v>
      </c>
      <c r="Q37" s="104">
        <v>169</v>
      </c>
      <c r="R37" s="104">
        <v>2352</v>
      </c>
      <c r="S37" s="104">
        <v>237</v>
      </c>
      <c r="T37" s="104"/>
      <c r="U37" s="104"/>
      <c r="V37" s="104"/>
      <c r="W37" s="104"/>
      <c r="X37" s="104"/>
      <c r="Y37" s="104"/>
      <c r="Z37" s="104"/>
      <c r="AA37" s="104"/>
      <c r="AB37" s="104">
        <v>1205</v>
      </c>
      <c r="AC37" s="104"/>
      <c r="AD37" s="104"/>
      <c r="AE37" s="104"/>
      <c r="AF37" s="104"/>
      <c r="AG37" s="104"/>
      <c r="AH37" s="104"/>
      <c r="AI37" s="104">
        <f t="shared" si="0"/>
        <v>9895</v>
      </c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ht="15">
      <c r="A38" s="4" t="s">
        <v>265</v>
      </c>
      <c r="B38" s="5" t="s">
        <v>266</v>
      </c>
      <c r="C38" s="5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>
        <f t="shared" si="0"/>
        <v>0</v>
      </c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</row>
    <row r="39" spans="1:45" ht="15">
      <c r="A39" s="6" t="s">
        <v>530</v>
      </c>
      <c r="B39" s="7" t="s">
        <v>267</v>
      </c>
      <c r="C39" s="7"/>
      <c r="D39" s="104">
        <f>SUM(D36:D38)</f>
        <v>327</v>
      </c>
      <c r="E39" s="104">
        <f aca="true" t="shared" si="5" ref="E39:AH39">SUM(E36:E38)</f>
        <v>69</v>
      </c>
      <c r="F39" s="104">
        <f t="shared" si="5"/>
        <v>0</v>
      </c>
      <c r="G39" s="104">
        <f t="shared" si="5"/>
        <v>0</v>
      </c>
      <c r="H39" s="104">
        <f t="shared" si="5"/>
        <v>0</v>
      </c>
      <c r="I39" s="104">
        <f t="shared" si="5"/>
        <v>20</v>
      </c>
      <c r="J39" s="104">
        <f t="shared" si="5"/>
        <v>31</v>
      </c>
      <c r="K39" s="104">
        <f t="shared" si="5"/>
        <v>114</v>
      </c>
      <c r="L39" s="104">
        <f t="shared" si="5"/>
        <v>0</v>
      </c>
      <c r="M39" s="104">
        <f t="shared" si="5"/>
        <v>3760</v>
      </c>
      <c r="N39" s="104">
        <f t="shared" si="5"/>
        <v>0</v>
      </c>
      <c r="O39" s="104">
        <f t="shared" si="5"/>
        <v>581</v>
      </c>
      <c r="P39" s="104">
        <f t="shared" si="5"/>
        <v>1258</v>
      </c>
      <c r="Q39" s="104">
        <f t="shared" si="5"/>
        <v>413</v>
      </c>
      <c r="R39" s="104">
        <f t="shared" si="5"/>
        <v>2352</v>
      </c>
      <c r="S39" s="104">
        <f t="shared" si="5"/>
        <v>237</v>
      </c>
      <c r="T39" s="104">
        <f t="shared" si="5"/>
        <v>0</v>
      </c>
      <c r="U39" s="104">
        <f t="shared" si="5"/>
        <v>0</v>
      </c>
      <c r="V39" s="104">
        <f t="shared" si="5"/>
        <v>0</v>
      </c>
      <c r="W39" s="104">
        <f t="shared" si="5"/>
        <v>0</v>
      </c>
      <c r="X39" s="104">
        <f t="shared" si="5"/>
        <v>0</v>
      </c>
      <c r="Y39" s="104">
        <f t="shared" si="5"/>
        <v>0</v>
      </c>
      <c r="Z39" s="104">
        <f t="shared" si="5"/>
        <v>0</v>
      </c>
      <c r="AA39" s="104">
        <f t="shared" si="5"/>
        <v>0</v>
      </c>
      <c r="AB39" s="104">
        <f t="shared" si="5"/>
        <v>1205</v>
      </c>
      <c r="AC39" s="104">
        <f t="shared" si="5"/>
        <v>0</v>
      </c>
      <c r="AD39" s="104">
        <f t="shared" si="5"/>
        <v>0</v>
      </c>
      <c r="AE39" s="104">
        <f t="shared" si="5"/>
        <v>0</v>
      </c>
      <c r="AF39" s="104">
        <f t="shared" si="5"/>
        <v>0</v>
      </c>
      <c r="AG39" s="104">
        <f t="shared" si="5"/>
        <v>0</v>
      </c>
      <c r="AH39" s="104">
        <f t="shared" si="5"/>
        <v>0</v>
      </c>
      <c r="AI39" s="104">
        <f t="shared" si="0"/>
        <v>10367</v>
      </c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ht="15">
      <c r="A40" s="4" t="s">
        <v>268</v>
      </c>
      <c r="B40" s="5" t="s">
        <v>269</v>
      </c>
      <c r="C40" s="5"/>
      <c r="D40" s="104">
        <v>874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>
        <v>29</v>
      </c>
      <c r="O40" s="104">
        <v>44</v>
      </c>
      <c r="P40" s="104">
        <v>36</v>
      </c>
      <c r="Q40" s="104">
        <v>98</v>
      </c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>
        <f t="shared" si="0"/>
        <v>1081</v>
      </c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</row>
    <row r="41" spans="1:45" ht="15">
      <c r="A41" s="4" t="s">
        <v>270</v>
      </c>
      <c r="B41" s="5" t="s">
        <v>271</v>
      </c>
      <c r="C41" s="5"/>
      <c r="D41" s="104">
        <v>3161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>
        <v>22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>
        <f t="shared" si="0"/>
        <v>3183</v>
      </c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</row>
    <row r="42" spans="1:45" ht="15">
      <c r="A42" s="6" t="s">
        <v>769</v>
      </c>
      <c r="B42" s="7" t="s">
        <v>272</v>
      </c>
      <c r="C42" s="7"/>
      <c r="D42" s="104">
        <f>SUM(D40:D41)</f>
        <v>4035</v>
      </c>
      <c r="E42" s="104">
        <f aca="true" t="shared" si="6" ref="E42:AH42">SUM(E40:E41)</f>
        <v>0</v>
      </c>
      <c r="F42" s="104">
        <f t="shared" si="6"/>
        <v>0</v>
      </c>
      <c r="G42" s="104">
        <f t="shared" si="6"/>
        <v>0</v>
      </c>
      <c r="H42" s="104">
        <f t="shared" si="6"/>
        <v>0</v>
      </c>
      <c r="I42" s="104">
        <f t="shared" si="6"/>
        <v>0</v>
      </c>
      <c r="J42" s="104">
        <f t="shared" si="6"/>
        <v>0</v>
      </c>
      <c r="K42" s="104">
        <f t="shared" si="6"/>
        <v>0</v>
      </c>
      <c r="L42" s="104">
        <f t="shared" si="6"/>
        <v>0</v>
      </c>
      <c r="M42" s="104">
        <f t="shared" si="6"/>
        <v>0</v>
      </c>
      <c r="N42" s="104">
        <f t="shared" si="6"/>
        <v>51</v>
      </c>
      <c r="O42" s="104">
        <f t="shared" si="6"/>
        <v>44</v>
      </c>
      <c r="P42" s="104">
        <f t="shared" si="6"/>
        <v>36</v>
      </c>
      <c r="Q42" s="104">
        <f t="shared" si="6"/>
        <v>98</v>
      </c>
      <c r="R42" s="104">
        <f t="shared" si="6"/>
        <v>0</v>
      </c>
      <c r="S42" s="104">
        <f t="shared" si="6"/>
        <v>0</v>
      </c>
      <c r="T42" s="104">
        <f t="shared" si="6"/>
        <v>0</v>
      </c>
      <c r="U42" s="104">
        <f t="shared" si="6"/>
        <v>0</v>
      </c>
      <c r="V42" s="104">
        <f t="shared" si="6"/>
        <v>0</v>
      </c>
      <c r="W42" s="104">
        <f t="shared" si="6"/>
        <v>0</v>
      </c>
      <c r="X42" s="104">
        <f t="shared" si="6"/>
        <v>0</v>
      </c>
      <c r="Y42" s="104">
        <f t="shared" si="6"/>
        <v>0</v>
      </c>
      <c r="Z42" s="104">
        <f t="shared" si="6"/>
        <v>0</v>
      </c>
      <c r="AA42" s="104">
        <f t="shared" si="6"/>
        <v>0</v>
      </c>
      <c r="AB42" s="104">
        <f t="shared" si="6"/>
        <v>0</v>
      </c>
      <c r="AC42" s="104">
        <f t="shared" si="6"/>
        <v>0</v>
      </c>
      <c r="AD42" s="104">
        <f t="shared" si="6"/>
        <v>0</v>
      </c>
      <c r="AE42" s="104">
        <f t="shared" si="6"/>
        <v>0</v>
      </c>
      <c r="AF42" s="104">
        <f t="shared" si="6"/>
        <v>0</v>
      </c>
      <c r="AG42" s="104">
        <f t="shared" si="6"/>
        <v>0</v>
      </c>
      <c r="AH42" s="104">
        <f t="shared" si="6"/>
        <v>0</v>
      </c>
      <c r="AI42" s="104">
        <f t="shared" si="0"/>
        <v>4264</v>
      </c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</row>
    <row r="43" spans="1:45" ht="15">
      <c r="A43" s="4" t="s">
        <v>273</v>
      </c>
      <c r="B43" s="5" t="s">
        <v>274</v>
      </c>
      <c r="C43" s="5"/>
      <c r="D43" s="104">
        <v>1899</v>
      </c>
      <c r="E43" s="104">
        <v>39</v>
      </c>
      <c r="F43" s="104"/>
      <c r="G43" s="104"/>
      <c r="H43" s="104"/>
      <c r="I43" s="104"/>
      <c r="J43" s="104"/>
      <c r="K43" s="104"/>
      <c r="L43" s="104">
        <v>9159</v>
      </c>
      <c r="M43" s="104">
        <v>805</v>
      </c>
      <c r="N43" s="104">
        <v>18</v>
      </c>
      <c r="O43" s="104">
        <v>440</v>
      </c>
      <c r="P43" s="104">
        <v>1436</v>
      </c>
      <c r="Q43" s="104">
        <v>1010</v>
      </c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>
        <f t="shared" si="0"/>
        <v>14806</v>
      </c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</row>
    <row r="44" spans="1:45" ht="15">
      <c r="A44" s="4" t="s">
        <v>275</v>
      </c>
      <c r="B44" s="5" t="s">
        <v>276</v>
      </c>
      <c r="C44" s="5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>
        <f t="shared" si="0"/>
        <v>0</v>
      </c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</row>
    <row r="45" spans="1:45" ht="15">
      <c r="A45" s="4" t="s">
        <v>770</v>
      </c>
      <c r="B45" s="5" t="s">
        <v>277</v>
      </c>
      <c r="C45" s="5"/>
      <c r="D45" s="104"/>
      <c r="E45" s="104"/>
      <c r="F45" s="104"/>
      <c r="G45" s="104"/>
      <c r="H45" s="104"/>
      <c r="I45" s="104"/>
      <c r="J45" s="104"/>
      <c r="K45" s="104"/>
      <c r="L45" s="104"/>
      <c r="M45" s="104">
        <v>15</v>
      </c>
      <c r="N45" s="104"/>
      <c r="O45" s="104"/>
      <c r="P45" s="104">
        <v>450</v>
      </c>
      <c r="Q45" s="104"/>
      <c r="R45" s="104">
        <v>490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>
        <f t="shared" si="0"/>
        <v>955</v>
      </c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</row>
    <row r="46" spans="1:45" ht="15">
      <c r="A46" s="211" t="s">
        <v>771</v>
      </c>
      <c r="B46" s="199" t="s">
        <v>277</v>
      </c>
      <c r="C46" s="5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>
        <f t="shared" si="0"/>
        <v>0</v>
      </c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</row>
    <row r="47" spans="1:45" ht="15">
      <c r="A47" s="4" t="s">
        <v>278</v>
      </c>
      <c r="B47" s="5" t="s">
        <v>279</v>
      </c>
      <c r="C47" s="5"/>
      <c r="D47" s="104">
        <v>98</v>
      </c>
      <c r="E47" s="104">
        <v>18</v>
      </c>
      <c r="F47" s="104"/>
      <c r="G47" s="104"/>
      <c r="H47" s="104"/>
      <c r="I47" s="104"/>
      <c r="J47" s="104"/>
      <c r="K47" s="104"/>
      <c r="L47" s="104"/>
      <c r="M47" s="104">
        <v>793</v>
      </c>
      <c r="N47" s="104"/>
      <c r="O47" s="104">
        <v>290</v>
      </c>
      <c r="P47" s="104">
        <v>714</v>
      </c>
      <c r="Q47" s="104">
        <v>28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>
        <v>642</v>
      </c>
      <c r="AC47" s="104"/>
      <c r="AD47" s="104"/>
      <c r="AE47" s="104"/>
      <c r="AF47" s="104"/>
      <c r="AG47" s="104"/>
      <c r="AH47" s="104"/>
      <c r="AI47" s="104">
        <f t="shared" si="0"/>
        <v>2583</v>
      </c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</row>
    <row r="48" spans="1:45" ht="15">
      <c r="A48" s="8" t="s">
        <v>772</v>
      </c>
      <c r="B48" s="5" t="s">
        <v>280</v>
      </c>
      <c r="C48" s="5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>
        <f t="shared" si="0"/>
        <v>0</v>
      </c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</row>
    <row r="49" spans="1:45" ht="15">
      <c r="A49" s="211" t="s">
        <v>727</v>
      </c>
      <c r="B49" s="199" t="s">
        <v>280</v>
      </c>
      <c r="C49" s="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>
        <f t="shared" si="0"/>
        <v>0</v>
      </c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</row>
    <row r="50" spans="1:45" ht="15">
      <c r="A50" s="4" t="s">
        <v>281</v>
      </c>
      <c r="B50" s="5" t="s">
        <v>282</v>
      </c>
      <c r="C50" s="5"/>
      <c r="D50" s="104">
        <v>1074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>
        <f t="shared" si="0"/>
        <v>1074</v>
      </c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</row>
    <row r="51" spans="1:45" ht="15">
      <c r="A51" s="4" t="s">
        <v>773</v>
      </c>
      <c r="B51" s="5" t="s">
        <v>283</v>
      </c>
      <c r="C51" s="5"/>
      <c r="D51" s="104">
        <v>2359</v>
      </c>
      <c r="E51" s="104">
        <v>252</v>
      </c>
      <c r="F51" s="104"/>
      <c r="G51" s="104"/>
      <c r="H51" s="104"/>
      <c r="I51" s="104"/>
      <c r="J51" s="104">
        <v>584</v>
      </c>
      <c r="K51" s="104"/>
      <c r="L51" s="104">
        <v>1</v>
      </c>
      <c r="M51" s="104">
        <v>2347</v>
      </c>
      <c r="N51" s="104"/>
      <c r="O51" s="104">
        <v>93</v>
      </c>
      <c r="P51" s="104">
        <v>5222</v>
      </c>
      <c r="Q51" s="104">
        <v>82</v>
      </c>
      <c r="R51" s="104">
        <v>5033</v>
      </c>
      <c r="S51" s="104">
        <v>747</v>
      </c>
      <c r="T51" s="104"/>
      <c r="U51" s="104"/>
      <c r="V51" s="104"/>
      <c r="W51" s="104"/>
      <c r="X51" s="104"/>
      <c r="Y51" s="104"/>
      <c r="Z51" s="104"/>
      <c r="AA51" s="104"/>
      <c r="AB51" s="104">
        <v>504</v>
      </c>
      <c r="AC51" s="104"/>
      <c r="AD51" s="104"/>
      <c r="AE51" s="104"/>
      <c r="AF51" s="104"/>
      <c r="AG51" s="104"/>
      <c r="AH51" s="104"/>
      <c r="AI51" s="104">
        <f t="shared" si="0"/>
        <v>17224</v>
      </c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</row>
    <row r="52" spans="1:45" ht="15">
      <c r="A52" s="211" t="s">
        <v>774</v>
      </c>
      <c r="B52" s="199" t="s">
        <v>283</v>
      </c>
      <c r="C52" s="5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>
        <f t="shared" si="0"/>
        <v>0</v>
      </c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</row>
    <row r="53" spans="1:45" ht="15">
      <c r="A53" s="6" t="s">
        <v>531</v>
      </c>
      <c r="B53" s="7" t="s">
        <v>284</v>
      </c>
      <c r="C53" s="7"/>
      <c r="D53" s="104">
        <f>SUM(D43+D44+D45+D47+D48+D50+D51)</f>
        <v>5430</v>
      </c>
      <c r="E53" s="104">
        <f aca="true" t="shared" si="7" ref="E53:AH53">SUM(E43+E44+E45+E47+E48+E50+E51)</f>
        <v>309</v>
      </c>
      <c r="F53" s="104">
        <f t="shared" si="7"/>
        <v>0</v>
      </c>
      <c r="G53" s="104">
        <f t="shared" si="7"/>
        <v>0</v>
      </c>
      <c r="H53" s="104">
        <f t="shared" si="7"/>
        <v>0</v>
      </c>
      <c r="I53" s="104">
        <f t="shared" si="7"/>
        <v>0</v>
      </c>
      <c r="J53" s="104">
        <f t="shared" si="7"/>
        <v>584</v>
      </c>
      <c r="K53" s="104">
        <f t="shared" si="7"/>
        <v>0</v>
      </c>
      <c r="L53" s="104">
        <f t="shared" si="7"/>
        <v>9160</v>
      </c>
      <c r="M53" s="104">
        <f t="shared" si="7"/>
        <v>3960</v>
      </c>
      <c r="N53" s="104">
        <f t="shared" si="7"/>
        <v>18</v>
      </c>
      <c r="O53" s="104">
        <f t="shared" si="7"/>
        <v>823</v>
      </c>
      <c r="P53" s="104">
        <f t="shared" si="7"/>
        <v>7822</v>
      </c>
      <c r="Q53" s="104">
        <f t="shared" si="7"/>
        <v>1120</v>
      </c>
      <c r="R53" s="104">
        <f t="shared" si="7"/>
        <v>5523</v>
      </c>
      <c r="S53" s="104">
        <f t="shared" si="7"/>
        <v>747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 t="shared" si="7"/>
        <v>0</v>
      </c>
      <c r="Z53" s="104">
        <f t="shared" si="7"/>
        <v>0</v>
      </c>
      <c r="AA53" s="104">
        <f t="shared" si="7"/>
        <v>0</v>
      </c>
      <c r="AB53" s="104">
        <f t="shared" si="7"/>
        <v>1146</v>
      </c>
      <c r="AC53" s="104">
        <f t="shared" si="7"/>
        <v>0</v>
      </c>
      <c r="AD53" s="104">
        <f t="shared" si="7"/>
        <v>0</v>
      </c>
      <c r="AE53" s="104">
        <f t="shared" si="7"/>
        <v>0</v>
      </c>
      <c r="AF53" s="104">
        <f t="shared" si="7"/>
        <v>0</v>
      </c>
      <c r="AG53" s="104">
        <f t="shared" si="7"/>
        <v>0</v>
      </c>
      <c r="AH53" s="104">
        <f t="shared" si="7"/>
        <v>0</v>
      </c>
      <c r="AI53" s="104">
        <f t="shared" si="0"/>
        <v>36642</v>
      </c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</row>
    <row r="54" spans="1:45" ht="15">
      <c r="A54" s="4" t="s">
        <v>285</v>
      </c>
      <c r="B54" s="5" t="s">
        <v>286</v>
      </c>
      <c r="C54" s="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>
        <f t="shared" si="0"/>
        <v>0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</row>
    <row r="55" spans="1:45" ht="15">
      <c r="A55" s="4" t="s">
        <v>287</v>
      </c>
      <c r="B55" s="5" t="s">
        <v>288</v>
      </c>
      <c r="C55" s="5"/>
      <c r="D55" s="104">
        <v>657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>
        <f t="shared" si="0"/>
        <v>657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</row>
    <row r="56" spans="1:45" ht="15">
      <c r="A56" s="6" t="s">
        <v>532</v>
      </c>
      <c r="B56" s="7" t="s">
        <v>289</v>
      </c>
      <c r="C56" s="7"/>
      <c r="D56" s="104">
        <f>SUM(D54:D55)</f>
        <v>657</v>
      </c>
      <c r="E56" s="104">
        <f aca="true" t="shared" si="8" ref="E56:AC56">SUM(E54:E55)</f>
        <v>0</v>
      </c>
      <c r="F56" s="104">
        <f t="shared" si="8"/>
        <v>0</v>
      </c>
      <c r="G56" s="104">
        <f t="shared" si="8"/>
        <v>0</v>
      </c>
      <c r="H56" s="104">
        <f t="shared" si="8"/>
        <v>0</v>
      </c>
      <c r="I56" s="104">
        <f t="shared" si="8"/>
        <v>0</v>
      </c>
      <c r="J56" s="104">
        <f t="shared" si="8"/>
        <v>0</v>
      </c>
      <c r="K56" s="104">
        <f t="shared" si="8"/>
        <v>0</v>
      </c>
      <c r="L56" s="104">
        <f t="shared" si="8"/>
        <v>0</v>
      </c>
      <c r="M56" s="104">
        <f t="shared" si="8"/>
        <v>0</v>
      </c>
      <c r="N56" s="104">
        <f t="shared" si="8"/>
        <v>0</v>
      </c>
      <c r="O56" s="104">
        <f t="shared" si="8"/>
        <v>0</v>
      </c>
      <c r="P56" s="104">
        <f t="shared" si="8"/>
        <v>0</v>
      </c>
      <c r="Q56" s="104">
        <f t="shared" si="8"/>
        <v>0</v>
      </c>
      <c r="R56" s="104">
        <f t="shared" si="8"/>
        <v>0</v>
      </c>
      <c r="S56" s="104">
        <f t="shared" si="8"/>
        <v>0</v>
      </c>
      <c r="T56" s="104">
        <f t="shared" si="8"/>
        <v>0</v>
      </c>
      <c r="U56" s="104">
        <f t="shared" si="8"/>
        <v>0</v>
      </c>
      <c r="V56" s="104">
        <f t="shared" si="8"/>
        <v>0</v>
      </c>
      <c r="W56" s="104">
        <f t="shared" si="8"/>
        <v>0</v>
      </c>
      <c r="X56" s="104">
        <f t="shared" si="8"/>
        <v>0</v>
      </c>
      <c r="Y56" s="104">
        <f t="shared" si="8"/>
        <v>0</v>
      </c>
      <c r="Z56" s="104">
        <f t="shared" si="8"/>
        <v>0</v>
      </c>
      <c r="AA56" s="104">
        <f t="shared" si="8"/>
        <v>0</v>
      </c>
      <c r="AB56" s="104">
        <f t="shared" si="8"/>
        <v>0</v>
      </c>
      <c r="AC56" s="104">
        <f t="shared" si="8"/>
        <v>0</v>
      </c>
      <c r="AD56" s="104"/>
      <c r="AE56" s="104"/>
      <c r="AF56" s="104"/>
      <c r="AG56" s="104"/>
      <c r="AH56" s="104"/>
      <c r="AI56" s="104">
        <f t="shared" si="0"/>
        <v>657</v>
      </c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</row>
    <row r="57" spans="1:45" ht="15">
      <c r="A57" s="4" t="s">
        <v>290</v>
      </c>
      <c r="B57" s="5" t="s">
        <v>291</v>
      </c>
      <c r="C57" s="5"/>
      <c r="D57" s="104">
        <v>1926</v>
      </c>
      <c r="E57" s="104">
        <v>94</v>
      </c>
      <c r="F57" s="104"/>
      <c r="G57" s="104"/>
      <c r="H57" s="104"/>
      <c r="I57" s="104">
        <v>6</v>
      </c>
      <c r="J57" s="104">
        <v>150</v>
      </c>
      <c r="K57" s="104">
        <v>31</v>
      </c>
      <c r="L57" s="104">
        <v>2414</v>
      </c>
      <c r="M57" s="104">
        <v>1435</v>
      </c>
      <c r="N57" s="104">
        <v>18</v>
      </c>
      <c r="O57" s="104">
        <v>322</v>
      </c>
      <c r="P57" s="104">
        <v>1939</v>
      </c>
      <c r="Q57" s="104">
        <v>375</v>
      </c>
      <c r="R57" s="104">
        <v>1238</v>
      </c>
      <c r="S57" s="104">
        <v>181</v>
      </c>
      <c r="T57" s="104"/>
      <c r="U57" s="104"/>
      <c r="V57" s="104"/>
      <c r="W57" s="104"/>
      <c r="X57" s="104"/>
      <c r="Y57" s="104"/>
      <c r="Z57" s="104"/>
      <c r="AA57" s="104"/>
      <c r="AB57" s="104">
        <v>593</v>
      </c>
      <c r="AC57" s="104"/>
      <c r="AD57" s="104"/>
      <c r="AE57" s="104"/>
      <c r="AF57" s="104"/>
      <c r="AG57" s="104"/>
      <c r="AH57" s="104"/>
      <c r="AI57" s="104">
        <f t="shared" si="0"/>
        <v>10722</v>
      </c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</row>
    <row r="58" spans="1:45" ht="15">
      <c r="A58" s="4" t="s">
        <v>292</v>
      </c>
      <c r="B58" s="5" t="s">
        <v>293</v>
      </c>
      <c r="C58" s="5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>
        <v>4276</v>
      </c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>
        <f t="shared" si="0"/>
        <v>4276</v>
      </c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</row>
    <row r="59" spans="1:45" ht="15">
      <c r="A59" s="4" t="s">
        <v>775</v>
      </c>
      <c r="B59" s="5" t="s">
        <v>294</v>
      </c>
      <c r="C59" s="5"/>
      <c r="D59" s="104"/>
      <c r="E59" s="104"/>
      <c r="F59" s="104"/>
      <c r="G59" s="104"/>
      <c r="H59" s="104"/>
      <c r="I59" s="104"/>
      <c r="J59" s="104"/>
      <c r="K59" s="104"/>
      <c r="L59" s="104">
        <v>7</v>
      </c>
      <c r="M59" s="104">
        <v>10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>
        <f t="shared" si="0"/>
        <v>17</v>
      </c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</row>
    <row r="60" spans="1:45" ht="15">
      <c r="A60" s="211" t="s">
        <v>727</v>
      </c>
      <c r="B60" s="199" t="s">
        <v>294</v>
      </c>
      <c r="C60" s="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>
        <f t="shared" si="0"/>
        <v>0</v>
      </c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</row>
    <row r="61" spans="1:45" ht="15">
      <c r="A61" s="211" t="s">
        <v>776</v>
      </c>
      <c r="B61" s="199" t="s">
        <v>294</v>
      </c>
      <c r="C61" s="5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>
        <f t="shared" si="0"/>
        <v>0</v>
      </c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</row>
    <row r="62" spans="1:45" ht="15">
      <c r="A62" s="4" t="s">
        <v>777</v>
      </c>
      <c r="B62" s="5" t="s">
        <v>295</v>
      </c>
      <c r="C62" s="5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>
        <f t="shared" si="0"/>
        <v>0</v>
      </c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</row>
    <row r="63" spans="1:45" ht="15">
      <c r="A63" s="211" t="s">
        <v>778</v>
      </c>
      <c r="B63" s="199" t="s">
        <v>295</v>
      </c>
      <c r="C63" s="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>
        <f t="shared" si="0"/>
        <v>0</v>
      </c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</row>
    <row r="64" spans="1:45" ht="15">
      <c r="A64" s="211" t="s">
        <v>779</v>
      </c>
      <c r="B64" s="199" t="s">
        <v>295</v>
      </c>
      <c r="C64" s="5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>
        <f t="shared" si="0"/>
        <v>0</v>
      </c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</row>
    <row r="65" spans="1:45" ht="15">
      <c r="A65" s="211" t="s">
        <v>780</v>
      </c>
      <c r="B65" s="199" t="s">
        <v>295</v>
      </c>
      <c r="C65" s="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>
        <f t="shared" si="0"/>
        <v>0</v>
      </c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</row>
    <row r="66" spans="1:45" ht="15">
      <c r="A66" s="4" t="s">
        <v>296</v>
      </c>
      <c r="B66" s="5" t="s">
        <v>297</v>
      </c>
      <c r="C66" s="5"/>
      <c r="D66" s="104">
        <v>5</v>
      </c>
      <c r="E66" s="104"/>
      <c r="F66" s="104"/>
      <c r="G66" s="104"/>
      <c r="H66" s="104"/>
      <c r="I66" s="104"/>
      <c r="J66" s="104"/>
      <c r="K66" s="104"/>
      <c r="L66" s="104"/>
      <c r="M66" s="104">
        <v>81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>
        <f t="shared" si="0"/>
        <v>86</v>
      </c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</row>
    <row r="67" spans="1:45" ht="15">
      <c r="A67" s="6" t="s">
        <v>533</v>
      </c>
      <c r="B67" s="7" t="s">
        <v>298</v>
      </c>
      <c r="C67" s="7"/>
      <c r="D67" s="104">
        <f>SUM(D57+D58+D59+D62+D66)</f>
        <v>1931</v>
      </c>
      <c r="E67" s="104">
        <f aca="true" t="shared" si="9" ref="E67:AC67">SUM(E57+E58+E59+E62+E66)</f>
        <v>94</v>
      </c>
      <c r="F67" s="104">
        <f t="shared" si="9"/>
        <v>0</v>
      </c>
      <c r="G67" s="104">
        <f t="shared" si="9"/>
        <v>0</v>
      </c>
      <c r="H67" s="104">
        <f t="shared" si="9"/>
        <v>0</v>
      </c>
      <c r="I67" s="104">
        <f t="shared" si="9"/>
        <v>6</v>
      </c>
      <c r="J67" s="104">
        <f t="shared" si="9"/>
        <v>150</v>
      </c>
      <c r="K67" s="104">
        <f t="shared" si="9"/>
        <v>31</v>
      </c>
      <c r="L67" s="104">
        <f t="shared" si="9"/>
        <v>2421</v>
      </c>
      <c r="M67" s="104">
        <f t="shared" si="9"/>
        <v>1526</v>
      </c>
      <c r="N67" s="104">
        <f t="shared" si="9"/>
        <v>18</v>
      </c>
      <c r="O67" s="104">
        <f t="shared" si="9"/>
        <v>322</v>
      </c>
      <c r="P67" s="104">
        <f t="shared" si="9"/>
        <v>6215</v>
      </c>
      <c r="Q67" s="104">
        <f t="shared" si="9"/>
        <v>375</v>
      </c>
      <c r="R67" s="104">
        <f t="shared" si="9"/>
        <v>1238</v>
      </c>
      <c r="S67" s="104">
        <f t="shared" si="9"/>
        <v>181</v>
      </c>
      <c r="T67" s="104">
        <f t="shared" si="9"/>
        <v>0</v>
      </c>
      <c r="U67" s="104">
        <f t="shared" si="9"/>
        <v>0</v>
      </c>
      <c r="V67" s="104">
        <f t="shared" si="9"/>
        <v>0</v>
      </c>
      <c r="W67" s="104">
        <f t="shared" si="9"/>
        <v>0</v>
      </c>
      <c r="X67" s="104">
        <f t="shared" si="9"/>
        <v>0</v>
      </c>
      <c r="Y67" s="104">
        <f t="shared" si="9"/>
        <v>0</v>
      </c>
      <c r="Z67" s="104">
        <f t="shared" si="9"/>
        <v>0</v>
      </c>
      <c r="AA67" s="104">
        <f t="shared" si="9"/>
        <v>0</v>
      </c>
      <c r="AB67" s="104">
        <f t="shared" si="9"/>
        <v>593</v>
      </c>
      <c r="AC67" s="104">
        <f t="shared" si="9"/>
        <v>0</v>
      </c>
      <c r="AD67" s="104"/>
      <c r="AE67" s="104"/>
      <c r="AF67" s="104"/>
      <c r="AG67" s="104"/>
      <c r="AH67" s="104"/>
      <c r="AI67" s="104">
        <f t="shared" si="0"/>
        <v>15101</v>
      </c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</row>
    <row r="68" spans="1:45" ht="15.75">
      <c r="A68" s="212" t="s">
        <v>534</v>
      </c>
      <c r="B68" s="198" t="s">
        <v>299</v>
      </c>
      <c r="C68" s="7"/>
      <c r="D68" s="104">
        <f>SUM(D39+D42+D53+D56+D67)</f>
        <v>12380</v>
      </c>
      <c r="E68" s="104">
        <f aca="true" t="shared" si="10" ref="E68:AC68">SUM(E39+E42+E53+E56+E67)</f>
        <v>472</v>
      </c>
      <c r="F68" s="104">
        <f t="shared" si="10"/>
        <v>0</v>
      </c>
      <c r="G68" s="104">
        <f t="shared" si="10"/>
        <v>0</v>
      </c>
      <c r="H68" s="104">
        <f t="shared" si="10"/>
        <v>0</v>
      </c>
      <c r="I68" s="104">
        <f t="shared" si="10"/>
        <v>26</v>
      </c>
      <c r="J68" s="104">
        <f t="shared" si="10"/>
        <v>765</v>
      </c>
      <c r="K68" s="104">
        <f t="shared" si="10"/>
        <v>145</v>
      </c>
      <c r="L68" s="104">
        <f t="shared" si="10"/>
        <v>11581</v>
      </c>
      <c r="M68" s="104">
        <f t="shared" si="10"/>
        <v>9246</v>
      </c>
      <c r="N68" s="104">
        <f t="shared" si="10"/>
        <v>87</v>
      </c>
      <c r="O68" s="104">
        <f t="shared" si="10"/>
        <v>1770</v>
      </c>
      <c r="P68" s="104">
        <f t="shared" si="10"/>
        <v>15331</v>
      </c>
      <c r="Q68" s="104">
        <f t="shared" si="10"/>
        <v>2006</v>
      </c>
      <c r="R68" s="104">
        <f t="shared" si="10"/>
        <v>9113</v>
      </c>
      <c r="S68" s="104">
        <f t="shared" si="10"/>
        <v>1165</v>
      </c>
      <c r="T68" s="104">
        <f t="shared" si="10"/>
        <v>0</v>
      </c>
      <c r="U68" s="104">
        <f t="shared" si="10"/>
        <v>0</v>
      </c>
      <c r="V68" s="104">
        <f t="shared" si="10"/>
        <v>0</v>
      </c>
      <c r="W68" s="104">
        <f t="shared" si="10"/>
        <v>0</v>
      </c>
      <c r="X68" s="104">
        <f t="shared" si="10"/>
        <v>0</v>
      </c>
      <c r="Y68" s="104">
        <f t="shared" si="10"/>
        <v>0</v>
      </c>
      <c r="Z68" s="104">
        <f t="shared" si="10"/>
        <v>0</v>
      </c>
      <c r="AA68" s="104">
        <f t="shared" si="10"/>
        <v>0</v>
      </c>
      <c r="AB68" s="104">
        <f t="shared" si="10"/>
        <v>2944</v>
      </c>
      <c r="AC68" s="104">
        <f t="shared" si="10"/>
        <v>0</v>
      </c>
      <c r="AD68" s="104"/>
      <c r="AE68" s="104"/>
      <c r="AF68" s="104"/>
      <c r="AG68" s="104"/>
      <c r="AH68" s="104"/>
      <c r="AI68" s="104">
        <f t="shared" si="0"/>
        <v>67031</v>
      </c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</row>
    <row r="69" spans="1:45" ht="15">
      <c r="A69" s="9" t="s">
        <v>300</v>
      </c>
      <c r="B69" s="7" t="s">
        <v>301</v>
      </c>
      <c r="C69" s="5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>
        <f t="shared" si="0"/>
        <v>0</v>
      </c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</row>
    <row r="70" spans="1:45" ht="15">
      <c r="A70" s="10" t="s">
        <v>781</v>
      </c>
      <c r="B70" s="5" t="s">
        <v>302</v>
      </c>
      <c r="C70" s="5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>
        <f t="shared" si="0"/>
        <v>0</v>
      </c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45" ht="15">
      <c r="A71" s="10" t="s">
        <v>782</v>
      </c>
      <c r="B71" s="5" t="s">
        <v>302</v>
      </c>
      <c r="C71" s="5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>
        <f t="shared" si="0"/>
        <v>0</v>
      </c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</row>
    <row r="72" spans="1:45" ht="15">
      <c r="A72" s="10" t="s">
        <v>783</v>
      </c>
      <c r="B72" s="5" t="s">
        <v>302</v>
      </c>
      <c r="C72" s="5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>
        <f aca="true" t="shared" si="11" ref="AI72:AI135">SUM(D72:AH72)</f>
        <v>0</v>
      </c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</row>
    <row r="73" spans="1:45" ht="15">
      <c r="A73" s="10" t="s">
        <v>784</v>
      </c>
      <c r="B73" s="5" t="s">
        <v>302</v>
      </c>
      <c r="C73" s="5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>
        <f t="shared" si="11"/>
        <v>0</v>
      </c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</row>
    <row r="74" spans="1:45" ht="15">
      <c r="A74" s="10" t="s">
        <v>785</v>
      </c>
      <c r="B74" s="5" t="s">
        <v>302</v>
      </c>
      <c r="C74" s="5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>
        <f t="shared" si="11"/>
        <v>0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</row>
    <row r="75" spans="1:45" ht="15">
      <c r="A75" s="10" t="s">
        <v>786</v>
      </c>
      <c r="B75" s="5" t="s">
        <v>302</v>
      </c>
      <c r="C75" s="5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>
        <f t="shared" si="11"/>
        <v>0</v>
      </c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</row>
    <row r="76" spans="1:45" ht="15">
      <c r="A76" s="10" t="s">
        <v>787</v>
      </c>
      <c r="B76" s="5" t="s">
        <v>302</v>
      </c>
      <c r="C76" s="5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>
        <f t="shared" si="11"/>
        <v>0</v>
      </c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</row>
    <row r="77" spans="1:45" ht="15">
      <c r="A77" s="10" t="s">
        <v>694</v>
      </c>
      <c r="B77" s="5" t="s">
        <v>302</v>
      </c>
      <c r="C77" s="5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>
        <f t="shared" si="11"/>
        <v>0</v>
      </c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</row>
    <row r="78" spans="1:45" ht="15">
      <c r="A78" s="10" t="s">
        <v>788</v>
      </c>
      <c r="B78" s="5" t="s">
        <v>302</v>
      </c>
      <c r="C78" s="5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>
        <f t="shared" si="11"/>
        <v>0</v>
      </c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45" ht="15">
      <c r="A79" s="10" t="s">
        <v>789</v>
      </c>
      <c r="B79" s="5" t="s">
        <v>302</v>
      </c>
      <c r="C79" s="5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>
        <f t="shared" si="11"/>
        <v>0</v>
      </c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45" ht="30">
      <c r="A80" s="11" t="s">
        <v>790</v>
      </c>
      <c r="B80" s="5" t="s">
        <v>302</v>
      </c>
      <c r="C80" s="5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>
        <f t="shared" si="11"/>
        <v>0</v>
      </c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45" ht="30">
      <c r="A81" s="11" t="s">
        <v>791</v>
      </c>
      <c r="B81" s="5" t="s">
        <v>302</v>
      </c>
      <c r="C81" s="5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>
        <f t="shared" si="11"/>
        <v>0</v>
      </c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45" ht="15">
      <c r="A82" s="11" t="s">
        <v>792</v>
      </c>
      <c r="B82" s="5" t="s">
        <v>302</v>
      </c>
      <c r="C82" s="5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>
        <f t="shared" si="11"/>
        <v>0</v>
      </c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</row>
    <row r="83" spans="1:45" ht="15">
      <c r="A83" s="11" t="s">
        <v>793</v>
      </c>
      <c r="B83" s="5" t="s">
        <v>302</v>
      </c>
      <c r="C83" s="5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>
        <f t="shared" si="11"/>
        <v>0</v>
      </c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45" ht="15">
      <c r="A84" s="11" t="s">
        <v>794</v>
      </c>
      <c r="B84" s="5" t="s">
        <v>302</v>
      </c>
      <c r="C84" s="5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>
        <f t="shared" si="11"/>
        <v>0</v>
      </c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</row>
    <row r="85" spans="1:45" ht="15">
      <c r="A85" s="11" t="s">
        <v>795</v>
      </c>
      <c r="B85" s="5" t="s">
        <v>302</v>
      </c>
      <c r="C85" s="5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>
        <v>41</v>
      </c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>
        <f t="shared" si="11"/>
        <v>41</v>
      </c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</row>
    <row r="86" spans="1:45" ht="15">
      <c r="A86" s="9" t="s">
        <v>535</v>
      </c>
      <c r="B86" s="12" t="s">
        <v>302</v>
      </c>
      <c r="C86" s="5"/>
      <c r="D86" s="104">
        <f>SUM(D70:D85)</f>
        <v>0</v>
      </c>
      <c r="E86" s="104">
        <f aca="true" t="shared" si="12" ref="E86:AC86">SUM(E70:E85)</f>
        <v>0</v>
      </c>
      <c r="F86" s="104">
        <f t="shared" si="12"/>
        <v>0</v>
      </c>
      <c r="G86" s="104">
        <f t="shared" si="12"/>
        <v>0</v>
      </c>
      <c r="H86" s="104">
        <f t="shared" si="12"/>
        <v>0</v>
      </c>
      <c r="I86" s="104">
        <f t="shared" si="12"/>
        <v>0</v>
      </c>
      <c r="J86" s="104">
        <f t="shared" si="12"/>
        <v>0</v>
      </c>
      <c r="K86" s="104">
        <f t="shared" si="12"/>
        <v>0</v>
      </c>
      <c r="L86" s="104">
        <f t="shared" si="12"/>
        <v>0</v>
      </c>
      <c r="M86" s="104">
        <f t="shared" si="12"/>
        <v>0</v>
      </c>
      <c r="N86" s="104">
        <f t="shared" si="12"/>
        <v>0</v>
      </c>
      <c r="O86" s="104">
        <f t="shared" si="12"/>
        <v>0</v>
      </c>
      <c r="P86" s="104">
        <f t="shared" si="12"/>
        <v>0</v>
      </c>
      <c r="Q86" s="104">
        <f t="shared" si="12"/>
        <v>0</v>
      </c>
      <c r="R86" s="104">
        <f t="shared" si="12"/>
        <v>0</v>
      </c>
      <c r="S86" s="104">
        <f t="shared" si="12"/>
        <v>0</v>
      </c>
      <c r="T86" s="104">
        <f t="shared" si="12"/>
        <v>0</v>
      </c>
      <c r="U86" s="104">
        <f t="shared" si="12"/>
        <v>0</v>
      </c>
      <c r="V86" s="104">
        <f t="shared" si="12"/>
        <v>41</v>
      </c>
      <c r="W86" s="104">
        <f t="shared" si="12"/>
        <v>0</v>
      </c>
      <c r="X86" s="104">
        <f t="shared" si="12"/>
        <v>0</v>
      </c>
      <c r="Y86" s="104">
        <f t="shared" si="12"/>
        <v>0</v>
      </c>
      <c r="Z86" s="104">
        <f t="shared" si="12"/>
        <v>0</v>
      </c>
      <c r="AA86" s="104">
        <f t="shared" si="12"/>
        <v>0</v>
      </c>
      <c r="AB86" s="104">
        <f t="shared" si="12"/>
        <v>0</v>
      </c>
      <c r="AC86" s="104">
        <f t="shared" si="12"/>
        <v>0</v>
      </c>
      <c r="AD86" s="104"/>
      <c r="AE86" s="104"/>
      <c r="AF86" s="104"/>
      <c r="AG86" s="104"/>
      <c r="AH86" s="104"/>
      <c r="AI86" s="104">
        <f t="shared" si="11"/>
        <v>41</v>
      </c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</row>
    <row r="87" spans="1:45" ht="30">
      <c r="A87" s="10" t="s">
        <v>796</v>
      </c>
      <c r="B87" s="5" t="s">
        <v>303</v>
      </c>
      <c r="C87" s="5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>
        <f t="shared" si="11"/>
        <v>0</v>
      </c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</row>
    <row r="88" spans="1:45" ht="15">
      <c r="A88" s="10" t="s">
        <v>797</v>
      </c>
      <c r="B88" s="5" t="s">
        <v>303</v>
      </c>
      <c r="C88" s="5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>
        <f t="shared" si="11"/>
        <v>0</v>
      </c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</row>
    <row r="89" spans="1:45" ht="15">
      <c r="A89" s="10" t="s">
        <v>798</v>
      </c>
      <c r="B89" s="5" t="s">
        <v>303</v>
      </c>
      <c r="C89" s="5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>
        <f t="shared" si="11"/>
        <v>0</v>
      </c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</row>
    <row r="90" spans="1:45" ht="15">
      <c r="A90" s="214" t="s">
        <v>799</v>
      </c>
      <c r="B90" s="7" t="s">
        <v>303</v>
      </c>
      <c r="C90" s="5"/>
      <c r="D90" s="104">
        <f>SUM(D87:D88)</f>
        <v>0</v>
      </c>
      <c r="E90" s="104">
        <f aca="true" t="shared" si="13" ref="E90:AC90">SUM(E87:E88)</f>
        <v>0</v>
      </c>
      <c r="F90" s="104">
        <f t="shared" si="13"/>
        <v>0</v>
      </c>
      <c r="G90" s="104">
        <f t="shared" si="13"/>
        <v>0</v>
      </c>
      <c r="H90" s="104">
        <f t="shared" si="13"/>
        <v>0</v>
      </c>
      <c r="I90" s="104">
        <f t="shared" si="13"/>
        <v>0</v>
      </c>
      <c r="J90" s="104">
        <f t="shared" si="13"/>
        <v>0</v>
      </c>
      <c r="K90" s="104">
        <f t="shared" si="13"/>
        <v>0</v>
      </c>
      <c r="L90" s="104">
        <f t="shared" si="13"/>
        <v>0</v>
      </c>
      <c r="M90" s="104">
        <f t="shared" si="13"/>
        <v>0</v>
      </c>
      <c r="N90" s="104">
        <f t="shared" si="13"/>
        <v>0</v>
      </c>
      <c r="O90" s="104">
        <f t="shared" si="13"/>
        <v>0</v>
      </c>
      <c r="P90" s="104">
        <f t="shared" si="13"/>
        <v>0</v>
      </c>
      <c r="Q90" s="104">
        <f t="shared" si="13"/>
        <v>0</v>
      </c>
      <c r="R90" s="104">
        <f t="shared" si="13"/>
        <v>0</v>
      </c>
      <c r="S90" s="104">
        <f t="shared" si="13"/>
        <v>0</v>
      </c>
      <c r="T90" s="104">
        <f t="shared" si="13"/>
        <v>0</v>
      </c>
      <c r="U90" s="104">
        <f t="shared" si="13"/>
        <v>0</v>
      </c>
      <c r="V90" s="104">
        <f t="shared" si="13"/>
        <v>0</v>
      </c>
      <c r="W90" s="104">
        <f t="shared" si="13"/>
        <v>0</v>
      </c>
      <c r="X90" s="104">
        <f t="shared" si="13"/>
        <v>0</v>
      </c>
      <c r="Y90" s="104">
        <f t="shared" si="13"/>
        <v>0</v>
      </c>
      <c r="Z90" s="104">
        <f t="shared" si="13"/>
        <v>0</v>
      </c>
      <c r="AA90" s="104">
        <f t="shared" si="13"/>
        <v>0</v>
      </c>
      <c r="AB90" s="104">
        <f t="shared" si="13"/>
        <v>0</v>
      </c>
      <c r="AC90" s="104">
        <f t="shared" si="13"/>
        <v>0</v>
      </c>
      <c r="AD90" s="104"/>
      <c r="AE90" s="104"/>
      <c r="AF90" s="104"/>
      <c r="AG90" s="104"/>
      <c r="AH90" s="104"/>
      <c r="AI90" s="104">
        <f t="shared" si="11"/>
        <v>0</v>
      </c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</row>
    <row r="91" spans="1:45" ht="15">
      <c r="A91" s="10" t="s">
        <v>536</v>
      </c>
      <c r="B91" s="5" t="s">
        <v>304</v>
      </c>
      <c r="C91" s="5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>
        <f t="shared" si="11"/>
        <v>0</v>
      </c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</row>
    <row r="92" spans="1:45" ht="15">
      <c r="A92" s="10" t="s">
        <v>537</v>
      </c>
      <c r="B92" s="5" t="s">
        <v>304</v>
      </c>
      <c r="C92" s="5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>
        <f t="shared" si="11"/>
        <v>0</v>
      </c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</row>
    <row r="93" spans="1:45" ht="15">
      <c r="A93" s="10" t="s">
        <v>538</v>
      </c>
      <c r="B93" s="5" t="s">
        <v>304</v>
      </c>
      <c r="C93" s="5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>
        <f t="shared" si="11"/>
        <v>0</v>
      </c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</row>
    <row r="94" spans="1:45" ht="15">
      <c r="A94" s="10" t="s">
        <v>539</v>
      </c>
      <c r="B94" s="5" t="s">
        <v>304</v>
      </c>
      <c r="C94" s="5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>
        <f t="shared" si="11"/>
        <v>0</v>
      </c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</row>
    <row r="95" spans="1:45" ht="15">
      <c r="A95" s="11" t="s">
        <v>540</v>
      </c>
      <c r="B95" s="5" t="s">
        <v>304</v>
      </c>
      <c r="C95" s="5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>
        <f t="shared" si="11"/>
        <v>0</v>
      </c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</row>
    <row r="96" spans="1:45" ht="15">
      <c r="A96" s="11" t="s">
        <v>541</v>
      </c>
      <c r="B96" s="5" t="s">
        <v>304</v>
      </c>
      <c r="C96" s="5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>
        <v>36</v>
      </c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>
        <f t="shared" si="11"/>
        <v>36</v>
      </c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</row>
    <row r="97" spans="1:45" ht="15">
      <c r="A97" s="13" t="s">
        <v>174</v>
      </c>
      <c r="B97" s="12" t="s">
        <v>304</v>
      </c>
      <c r="C97" s="5"/>
      <c r="D97" s="104">
        <f>SUM(D91:D96)</f>
        <v>0</v>
      </c>
      <c r="E97" s="104">
        <f aca="true" t="shared" si="14" ref="E97:AC97">SUM(E91:E96)</f>
        <v>0</v>
      </c>
      <c r="F97" s="104">
        <f t="shared" si="14"/>
        <v>0</v>
      </c>
      <c r="G97" s="104">
        <f t="shared" si="14"/>
        <v>0</v>
      </c>
      <c r="H97" s="104">
        <f t="shared" si="14"/>
        <v>0</v>
      </c>
      <c r="I97" s="104">
        <f t="shared" si="14"/>
        <v>0</v>
      </c>
      <c r="J97" s="104">
        <f t="shared" si="14"/>
        <v>0</v>
      </c>
      <c r="K97" s="104">
        <f t="shared" si="14"/>
        <v>0</v>
      </c>
      <c r="L97" s="104">
        <f t="shared" si="14"/>
        <v>0</v>
      </c>
      <c r="M97" s="104">
        <f t="shared" si="14"/>
        <v>0</v>
      </c>
      <c r="N97" s="104">
        <f t="shared" si="14"/>
        <v>0</v>
      </c>
      <c r="O97" s="104">
        <f t="shared" si="14"/>
        <v>0</v>
      </c>
      <c r="P97" s="104">
        <f t="shared" si="14"/>
        <v>0</v>
      </c>
      <c r="Q97" s="104">
        <f t="shared" si="14"/>
        <v>0</v>
      </c>
      <c r="R97" s="104">
        <f t="shared" si="14"/>
        <v>0</v>
      </c>
      <c r="S97" s="104">
        <f t="shared" si="14"/>
        <v>0</v>
      </c>
      <c r="T97" s="104">
        <f t="shared" si="14"/>
        <v>0</v>
      </c>
      <c r="U97" s="104">
        <f t="shared" si="14"/>
        <v>36</v>
      </c>
      <c r="V97" s="104">
        <f t="shared" si="14"/>
        <v>0</v>
      </c>
      <c r="W97" s="104">
        <f t="shared" si="14"/>
        <v>0</v>
      </c>
      <c r="X97" s="104">
        <f t="shared" si="14"/>
        <v>0</v>
      </c>
      <c r="Y97" s="104">
        <f t="shared" si="14"/>
        <v>0</v>
      </c>
      <c r="Z97" s="104">
        <f t="shared" si="14"/>
        <v>0</v>
      </c>
      <c r="AA97" s="104">
        <f t="shared" si="14"/>
        <v>0</v>
      </c>
      <c r="AB97" s="104">
        <f t="shared" si="14"/>
        <v>0</v>
      </c>
      <c r="AC97" s="104">
        <f t="shared" si="14"/>
        <v>0</v>
      </c>
      <c r="AD97" s="104"/>
      <c r="AE97" s="104"/>
      <c r="AF97" s="104"/>
      <c r="AG97" s="104"/>
      <c r="AH97" s="104"/>
      <c r="AI97" s="104">
        <f t="shared" si="11"/>
        <v>36</v>
      </c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</row>
    <row r="98" spans="1:45" ht="15">
      <c r="A98" s="10" t="s">
        <v>542</v>
      </c>
      <c r="B98" s="5" t="s">
        <v>305</v>
      </c>
      <c r="C98" s="5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>
        <v>30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>
        <f t="shared" si="11"/>
        <v>30</v>
      </c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</row>
    <row r="99" spans="1:45" ht="15">
      <c r="A99" s="14" t="s">
        <v>173</v>
      </c>
      <c r="B99" s="12" t="s">
        <v>305</v>
      </c>
      <c r="C99" s="5"/>
      <c r="D99" s="104">
        <f>SUM(D98)</f>
        <v>0</v>
      </c>
      <c r="E99" s="104">
        <f aca="true" t="shared" si="15" ref="E99:AC99">SUM(E98)</f>
        <v>0</v>
      </c>
      <c r="F99" s="104">
        <f t="shared" si="15"/>
        <v>0</v>
      </c>
      <c r="G99" s="104">
        <f t="shared" si="15"/>
        <v>0</v>
      </c>
      <c r="H99" s="104">
        <f t="shared" si="15"/>
        <v>0</v>
      </c>
      <c r="I99" s="104">
        <f t="shared" si="15"/>
        <v>0</v>
      </c>
      <c r="J99" s="104">
        <f t="shared" si="15"/>
        <v>0</v>
      </c>
      <c r="K99" s="104">
        <f t="shared" si="15"/>
        <v>0</v>
      </c>
      <c r="L99" s="104">
        <f t="shared" si="15"/>
        <v>0</v>
      </c>
      <c r="M99" s="104">
        <f t="shared" si="15"/>
        <v>0</v>
      </c>
      <c r="N99" s="104">
        <f t="shared" si="15"/>
        <v>0</v>
      </c>
      <c r="O99" s="104">
        <f t="shared" si="15"/>
        <v>0</v>
      </c>
      <c r="P99" s="104">
        <f t="shared" si="15"/>
        <v>0</v>
      </c>
      <c r="Q99" s="104">
        <f t="shared" si="15"/>
        <v>0</v>
      </c>
      <c r="R99" s="104">
        <f t="shared" si="15"/>
        <v>0</v>
      </c>
      <c r="S99" s="104">
        <f t="shared" si="15"/>
        <v>0</v>
      </c>
      <c r="T99" s="104">
        <f t="shared" si="15"/>
        <v>0</v>
      </c>
      <c r="U99" s="104">
        <f t="shared" si="15"/>
        <v>0</v>
      </c>
      <c r="V99" s="104">
        <f t="shared" si="15"/>
        <v>0</v>
      </c>
      <c r="W99" s="104">
        <f t="shared" si="15"/>
        <v>30</v>
      </c>
      <c r="X99" s="104">
        <f t="shared" si="15"/>
        <v>0</v>
      </c>
      <c r="Y99" s="104">
        <f t="shared" si="15"/>
        <v>0</v>
      </c>
      <c r="Z99" s="104">
        <f t="shared" si="15"/>
        <v>0</v>
      </c>
      <c r="AA99" s="104">
        <f t="shared" si="15"/>
        <v>0</v>
      </c>
      <c r="AB99" s="104">
        <f t="shared" si="15"/>
        <v>0</v>
      </c>
      <c r="AC99" s="104">
        <f t="shared" si="15"/>
        <v>0</v>
      </c>
      <c r="AD99" s="104"/>
      <c r="AE99" s="104"/>
      <c r="AF99" s="104"/>
      <c r="AG99" s="104"/>
      <c r="AH99" s="104"/>
      <c r="AI99" s="104">
        <f t="shared" si="11"/>
        <v>30</v>
      </c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</row>
    <row r="100" spans="1:45" ht="15">
      <c r="A100" s="10" t="s">
        <v>543</v>
      </c>
      <c r="B100" s="5" t="s">
        <v>306</v>
      </c>
      <c r="C100" s="5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>
        <f t="shared" si="11"/>
        <v>0</v>
      </c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</row>
    <row r="101" spans="1:45" ht="15">
      <c r="A101" s="10" t="s">
        <v>544</v>
      </c>
      <c r="B101" s="5" t="s">
        <v>306</v>
      </c>
      <c r="C101" s="5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>
        <f t="shared" si="11"/>
        <v>0</v>
      </c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</row>
    <row r="102" spans="1:45" ht="15">
      <c r="A102" s="11" t="s">
        <v>545</v>
      </c>
      <c r="B102" s="5" t="s">
        <v>306</v>
      </c>
      <c r="C102" s="5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>
        <v>236</v>
      </c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>
        <f t="shared" si="11"/>
        <v>236</v>
      </c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</row>
    <row r="103" spans="1:45" ht="15">
      <c r="A103" s="11" t="s">
        <v>546</v>
      </c>
      <c r="B103" s="5" t="s">
        <v>306</v>
      </c>
      <c r="C103" s="5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>
        <f t="shared" si="11"/>
        <v>0</v>
      </c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</row>
    <row r="104" spans="1:45" ht="15">
      <c r="A104" s="11" t="s">
        <v>547</v>
      </c>
      <c r="B104" s="5" t="s">
        <v>306</v>
      </c>
      <c r="C104" s="5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>
        <f t="shared" si="11"/>
        <v>0</v>
      </c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</row>
    <row r="105" spans="1:45" ht="15" customHeight="1">
      <c r="A105" s="15" t="s">
        <v>548</v>
      </c>
      <c r="B105" s="5" t="s">
        <v>306</v>
      </c>
      <c r="C105" s="5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>
        <f t="shared" si="11"/>
        <v>0</v>
      </c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</row>
    <row r="106" spans="1:45" ht="15" customHeight="1">
      <c r="A106" s="9" t="s">
        <v>172</v>
      </c>
      <c r="B106" s="12" t="s">
        <v>306</v>
      </c>
      <c r="C106" s="5"/>
      <c r="D106" s="104">
        <f>SUM(D100:D105)</f>
        <v>0</v>
      </c>
      <c r="E106" s="104">
        <f aca="true" t="shared" si="16" ref="E106:AC106">SUM(E100:E105)</f>
        <v>0</v>
      </c>
      <c r="F106" s="104">
        <f t="shared" si="16"/>
        <v>0</v>
      </c>
      <c r="G106" s="104">
        <f t="shared" si="16"/>
        <v>0</v>
      </c>
      <c r="H106" s="104">
        <f t="shared" si="16"/>
        <v>0</v>
      </c>
      <c r="I106" s="104">
        <f t="shared" si="16"/>
        <v>0</v>
      </c>
      <c r="J106" s="104">
        <f t="shared" si="16"/>
        <v>0</v>
      </c>
      <c r="K106" s="104">
        <f t="shared" si="16"/>
        <v>0</v>
      </c>
      <c r="L106" s="104">
        <f t="shared" si="16"/>
        <v>0</v>
      </c>
      <c r="M106" s="104">
        <f t="shared" si="16"/>
        <v>0</v>
      </c>
      <c r="N106" s="104">
        <f t="shared" si="16"/>
        <v>0</v>
      </c>
      <c r="O106" s="104">
        <f t="shared" si="16"/>
        <v>0</v>
      </c>
      <c r="P106" s="104">
        <f t="shared" si="16"/>
        <v>0</v>
      </c>
      <c r="Q106" s="104">
        <f t="shared" si="16"/>
        <v>0</v>
      </c>
      <c r="R106" s="104">
        <f t="shared" si="16"/>
        <v>0</v>
      </c>
      <c r="S106" s="104">
        <f t="shared" si="16"/>
        <v>0</v>
      </c>
      <c r="T106" s="104">
        <f t="shared" si="16"/>
        <v>0</v>
      </c>
      <c r="U106" s="104">
        <f t="shared" si="16"/>
        <v>0</v>
      </c>
      <c r="V106" s="104">
        <f t="shared" si="16"/>
        <v>0</v>
      </c>
      <c r="W106" s="104">
        <f t="shared" si="16"/>
        <v>0</v>
      </c>
      <c r="X106" s="104">
        <f t="shared" si="16"/>
        <v>236</v>
      </c>
      <c r="Y106" s="104">
        <f t="shared" si="16"/>
        <v>0</v>
      </c>
      <c r="Z106" s="104">
        <f t="shared" si="16"/>
        <v>0</v>
      </c>
      <c r="AA106" s="104">
        <f t="shared" si="16"/>
        <v>0</v>
      </c>
      <c r="AB106" s="104">
        <f t="shared" si="16"/>
        <v>0</v>
      </c>
      <c r="AC106" s="104">
        <f t="shared" si="16"/>
        <v>0</v>
      </c>
      <c r="AD106" s="104"/>
      <c r="AE106" s="104"/>
      <c r="AF106" s="104"/>
      <c r="AG106" s="104"/>
      <c r="AH106" s="104"/>
      <c r="AI106" s="104">
        <f t="shared" si="11"/>
        <v>236</v>
      </c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</row>
    <row r="107" spans="1:45" ht="15">
      <c r="A107" s="10" t="s">
        <v>549</v>
      </c>
      <c r="B107" s="5" t="s">
        <v>307</v>
      </c>
      <c r="C107" s="5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>
        <f t="shared" si="11"/>
        <v>0</v>
      </c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</row>
    <row r="108" spans="1:45" ht="15">
      <c r="A108" s="10" t="s">
        <v>550</v>
      </c>
      <c r="B108" s="5" t="s">
        <v>307</v>
      </c>
      <c r="C108" s="5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>
        <v>35</v>
      </c>
      <c r="AD108" s="104"/>
      <c r="AE108" s="104"/>
      <c r="AF108" s="104"/>
      <c r="AG108" s="104"/>
      <c r="AH108" s="104"/>
      <c r="AI108" s="104">
        <f t="shared" si="11"/>
        <v>35</v>
      </c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</row>
    <row r="109" spans="1:45" ht="15">
      <c r="A109" s="9" t="s">
        <v>171</v>
      </c>
      <c r="B109" s="7" t="s">
        <v>307</v>
      </c>
      <c r="C109" s="5"/>
      <c r="D109" s="104">
        <f>SUM(D107:D108)</f>
        <v>0</v>
      </c>
      <c r="E109" s="104">
        <f aca="true" t="shared" si="17" ref="E109:AC109">SUM(E107:E108)</f>
        <v>0</v>
      </c>
      <c r="F109" s="104">
        <f t="shared" si="17"/>
        <v>0</v>
      </c>
      <c r="G109" s="104">
        <f t="shared" si="17"/>
        <v>0</v>
      </c>
      <c r="H109" s="104">
        <f t="shared" si="17"/>
        <v>0</v>
      </c>
      <c r="I109" s="104">
        <f t="shared" si="17"/>
        <v>0</v>
      </c>
      <c r="J109" s="104">
        <f t="shared" si="17"/>
        <v>0</v>
      </c>
      <c r="K109" s="104">
        <f t="shared" si="17"/>
        <v>0</v>
      </c>
      <c r="L109" s="104">
        <f t="shared" si="17"/>
        <v>0</v>
      </c>
      <c r="M109" s="104">
        <f t="shared" si="17"/>
        <v>0</v>
      </c>
      <c r="N109" s="104">
        <f t="shared" si="17"/>
        <v>0</v>
      </c>
      <c r="O109" s="104">
        <f t="shared" si="17"/>
        <v>0</v>
      </c>
      <c r="P109" s="104">
        <f t="shared" si="17"/>
        <v>0</v>
      </c>
      <c r="Q109" s="104">
        <f t="shared" si="17"/>
        <v>0</v>
      </c>
      <c r="R109" s="104">
        <f t="shared" si="17"/>
        <v>0</v>
      </c>
      <c r="S109" s="104">
        <f t="shared" si="17"/>
        <v>0</v>
      </c>
      <c r="T109" s="104">
        <f t="shared" si="17"/>
        <v>0</v>
      </c>
      <c r="U109" s="104">
        <f t="shared" si="17"/>
        <v>0</v>
      </c>
      <c r="V109" s="104">
        <f t="shared" si="17"/>
        <v>0</v>
      </c>
      <c r="W109" s="104">
        <f t="shared" si="17"/>
        <v>0</v>
      </c>
      <c r="X109" s="104">
        <f t="shared" si="17"/>
        <v>0</v>
      </c>
      <c r="Y109" s="104">
        <f t="shared" si="17"/>
        <v>0</v>
      </c>
      <c r="Z109" s="104">
        <f t="shared" si="17"/>
        <v>0</v>
      </c>
      <c r="AA109" s="104">
        <f t="shared" si="17"/>
        <v>0</v>
      </c>
      <c r="AB109" s="104">
        <f t="shared" si="17"/>
        <v>0</v>
      </c>
      <c r="AC109" s="104">
        <f t="shared" si="17"/>
        <v>35</v>
      </c>
      <c r="AD109" s="104"/>
      <c r="AE109" s="104"/>
      <c r="AF109" s="104"/>
      <c r="AG109" s="104"/>
      <c r="AH109" s="104"/>
      <c r="AI109" s="104">
        <f t="shared" si="11"/>
        <v>35</v>
      </c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</row>
    <row r="110" spans="1:45" ht="15">
      <c r="A110" s="10" t="s">
        <v>551</v>
      </c>
      <c r="B110" s="5" t="s">
        <v>308</v>
      </c>
      <c r="C110" s="5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>
        <f t="shared" si="11"/>
        <v>0</v>
      </c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</row>
    <row r="111" spans="1:45" ht="15">
      <c r="A111" s="10" t="s">
        <v>552</v>
      </c>
      <c r="B111" s="5" t="s">
        <v>308</v>
      </c>
      <c r="C111" s="5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>
        <f t="shared" si="11"/>
        <v>0</v>
      </c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</row>
    <row r="112" spans="1:45" ht="15">
      <c r="A112" s="11" t="s">
        <v>553</v>
      </c>
      <c r="B112" s="5" t="s">
        <v>308</v>
      </c>
      <c r="C112" s="5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>
        <f t="shared" si="11"/>
        <v>0</v>
      </c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</row>
    <row r="113" spans="1:45" ht="15">
      <c r="A113" s="11" t="s">
        <v>554</v>
      </c>
      <c r="B113" s="5" t="s">
        <v>308</v>
      </c>
      <c r="C113" s="5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>
        <f t="shared" si="11"/>
        <v>0</v>
      </c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</row>
    <row r="114" spans="1:45" ht="15">
      <c r="A114" s="11" t="s">
        <v>555</v>
      </c>
      <c r="B114" s="5" t="s">
        <v>308</v>
      </c>
      <c r="C114" s="5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>
        <f t="shared" si="11"/>
        <v>0</v>
      </c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</row>
    <row r="115" spans="1:45" ht="15">
      <c r="A115" s="11" t="s">
        <v>556</v>
      </c>
      <c r="B115" s="5" t="s">
        <v>308</v>
      </c>
      <c r="C115" s="5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>
        <f t="shared" si="11"/>
        <v>0</v>
      </c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</row>
    <row r="116" spans="1:45" ht="15">
      <c r="A116" s="11" t="s">
        <v>557</v>
      </c>
      <c r="B116" s="5" t="s">
        <v>308</v>
      </c>
      <c r="C116" s="5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>
        <f t="shared" si="11"/>
        <v>0</v>
      </c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</row>
    <row r="117" spans="1:45" ht="15">
      <c r="A117" s="11" t="s">
        <v>558</v>
      </c>
      <c r="B117" s="5" t="s">
        <v>308</v>
      </c>
      <c r="C117" s="5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>
        <f t="shared" si="11"/>
        <v>0</v>
      </c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</row>
    <row r="118" spans="1:45" ht="15">
      <c r="A118" s="11" t="s">
        <v>559</v>
      </c>
      <c r="B118" s="5" t="s">
        <v>308</v>
      </c>
      <c r="C118" s="5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>
        <v>142</v>
      </c>
      <c r="AD118" s="104"/>
      <c r="AE118" s="104"/>
      <c r="AF118" s="104"/>
      <c r="AG118" s="104"/>
      <c r="AH118" s="104"/>
      <c r="AI118" s="104">
        <f t="shared" si="11"/>
        <v>142</v>
      </c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</row>
    <row r="119" spans="1:45" ht="15">
      <c r="A119" s="11" t="s">
        <v>560</v>
      </c>
      <c r="B119" s="5" t="s">
        <v>308</v>
      </c>
      <c r="C119" s="5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>
        <f t="shared" si="11"/>
        <v>0</v>
      </c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</row>
    <row r="120" spans="1:45" ht="30">
      <c r="A120" s="11" t="s">
        <v>561</v>
      </c>
      <c r="B120" s="5" t="s">
        <v>308</v>
      </c>
      <c r="C120" s="5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>
        <v>1197</v>
      </c>
      <c r="AD120" s="104"/>
      <c r="AE120" s="104"/>
      <c r="AF120" s="104"/>
      <c r="AG120" s="104"/>
      <c r="AH120" s="104"/>
      <c r="AI120" s="104">
        <f t="shared" si="11"/>
        <v>1197</v>
      </c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</row>
    <row r="121" spans="1:45" ht="15" customHeight="1">
      <c r="A121" s="11" t="s">
        <v>562</v>
      </c>
      <c r="B121" s="5" t="s">
        <v>308</v>
      </c>
      <c r="C121" s="5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>
        <v>825</v>
      </c>
      <c r="AD121" s="104"/>
      <c r="AE121" s="104"/>
      <c r="AF121" s="104"/>
      <c r="AG121" s="104"/>
      <c r="AH121" s="104"/>
      <c r="AI121" s="104">
        <f t="shared" si="11"/>
        <v>825</v>
      </c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</row>
    <row r="122" spans="1:45" ht="15" customHeight="1">
      <c r="A122" s="9" t="s">
        <v>563</v>
      </c>
      <c r="B122" s="12" t="s">
        <v>308</v>
      </c>
      <c r="C122" s="5"/>
      <c r="D122" s="104">
        <f>SUM(D110:D121)</f>
        <v>0</v>
      </c>
      <c r="E122" s="104">
        <f aca="true" t="shared" si="18" ref="E122:AH122">SUM(E110:E121)</f>
        <v>0</v>
      </c>
      <c r="F122" s="104">
        <f t="shared" si="18"/>
        <v>0</v>
      </c>
      <c r="G122" s="104">
        <f t="shared" si="18"/>
        <v>0</v>
      </c>
      <c r="H122" s="104">
        <f t="shared" si="18"/>
        <v>0</v>
      </c>
      <c r="I122" s="104">
        <f t="shared" si="18"/>
        <v>0</v>
      </c>
      <c r="J122" s="104">
        <f t="shared" si="18"/>
        <v>0</v>
      </c>
      <c r="K122" s="104">
        <f t="shared" si="18"/>
        <v>0</v>
      </c>
      <c r="L122" s="104">
        <f t="shared" si="18"/>
        <v>0</v>
      </c>
      <c r="M122" s="104">
        <f t="shared" si="18"/>
        <v>0</v>
      </c>
      <c r="N122" s="104">
        <f t="shared" si="18"/>
        <v>0</v>
      </c>
      <c r="O122" s="104">
        <f t="shared" si="18"/>
        <v>0</v>
      </c>
      <c r="P122" s="104">
        <f t="shared" si="18"/>
        <v>0</v>
      </c>
      <c r="Q122" s="104">
        <f t="shared" si="18"/>
        <v>0</v>
      </c>
      <c r="R122" s="104">
        <f t="shared" si="18"/>
        <v>0</v>
      </c>
      <c r="S122" s="104">
        <f t="shared" si="18"/>
        <v>0</v>
      </c>
      <c r="T122" s="104">
        <f t="shared" si="18"/>
        <v>0</v>
      </c>
      <c r="U122" s="104">
        <f t="shared" si="18"/>
        <v>0</v>
      </c>
      <c r="V122" s="104">
        <f t="shared" si="18"/>
        <v>0</v>
      </c>
      <c r="W122" s="104">
        <f t="shared" si="18"/>
        <v>0</v>
      </c>
      <c r="X122" s="104">
        <f t="shared" si="18"/>
        <v>0</v>
      </c>
      <c r="Y122" s="104">
        <f t="shared" si="18"/>
        <v>0</v>
      </c>
      <c r="Z122" s="104">
        <f t="shared" si="18"/>
        <v>0</v>
      </c>
      <c r="AA122" s="104">
        <f t="shared" si="18"/>
        <v>0</v>
      </c>
      <c r="AB122" s="104">
        <f t="shared" si="18"/>
        <v>0</v>
      </c>
      <c r="AC122" s="104">
        <f t="shared" si="18"/>
        <v>2164</v>
      </c>
      <c r="AD122" s="104">
        <f t="shared" si="18"/>
        <v>0</v>
      </c>
      <c r="AE122" s="104">
        <f t="shared" si="18"/>
        <v>0</v>
      </c>
      <c r="AF122" s="104">
        <f t="shared" si="18"/>
        <v>0</v>
      </c>
      <c r="AG122" s="104">
        <f t="shared" si="18"/>
        <v>0</v>
      </c>
      <c r="AH122" s="104">
        <f t="shared" si="18"/>
        <v>0</v>
      </c>
      <c r="AI122" s="104">
        <f t="shared" si="11"/>
        <v>2164</v>
      </c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</row>
    <row r="123" spans="1:45" ht="15.75">
      <c r="A123" s="16" t="s">
        <v>564</v>
      </c>
      <c r="B123" s="198" t="s">
        <v>309</v>
      </c>
      <c r="C123" s="7"/>
      <c r="D123" s="104">
        <f>SUM(D122,D109,D106,D99,D97,D90,D86+D69)</f>
        <v>0</v>
      </c>
      <c r="E123" s="104">
        <f aca="true" t="shared" si="19" ref="E123:AC123">SUM(E122,E109,E106,E99,E97,E90,E86+E69)</f>
        <v>0</v>
      </c>
      <c r="F123" s="104">
        <f t="shared" si="19"/>
        <v>0</v>
      </c>
      <c r="G123" s="104">
        <f t="shared" si="19"/>
        <v>0</v>
      </c>
      <c r="H123" s="104">
        <f t="shared" si="19"/>
        <v>0</v>
      </c>
      <c r="I123" s="104">
        <f t="shared" si="19"/>
        <v>0</v>
      </c>
      <c r="J123" s="104">
        <f t="shared" si="19"/>
        <v>0</v>
      </c>
      <c r="K123" s="104">
        <f t="shared" si="19"/>
        <v>0</v>
      </c>
      <c r="L123" s="104">
        <f t="shared" si="19"/>
        <v>0</v>
      </c>
      <c r="M123" s="104">
        <f t="shared" si="19"/>
        <v>0</v>
      </c>
      <c r="N123" s="104">
        <f t="shared" si="19"/>
        <v>0</v>
      </c>
      <c r="O123" s="104">
        <f t="shared" si="19"/>
        <v>0</v>
      </c>
      <c r="P123" s="104">
        <f t="shared" si="19"/>
        <v>0</v>
      </c>
      <c r="Q123" s="104">
        <f t="shared" si="19"/>
        <v>0</v>
      </c>
      <c r="R123" s="104">
        <f t="shared" si="19"/>
        <v>0</v>
      </c>
      <c r="S123" s="104">
        <f t="shared" si="19"/>
        <v>0</v>
      </c>
      <c r="T123" s="104">
        <f t="shared" si="19"/>
        <v>0</v>
      </c>
      <c r="U123" s="104">
        <f t="shared" si="19"/>
        <v>36</v>
      </c>
      <c r="V123" s="104">
        <f t="shared" si="19"/>
        <v>41</v>
      </c>
      <c r="W123" s="104">
        <f t="shared" si="19"/>
        <v>30</v>
      </c>
      <c r="X123" s="104">
        <f t="shared" si="19"/>
        <v>236</v>
      </c>
      <c r="Y123" s="104">
        <f t="shared" si="19"/>
        <v>0</v>
      </c>
      <c r="Z123" s="104">
        <f t="shared" si="19"/>
        <v>0</v>
      </c>
      <c r="AA123" s="104">
        <f t="shared" si="19"/>
        <v>0</v>
      </c>
      <c r="AB123" s="104">
        <f t="shared" si="19"/>
        <v>0</v>
      </c>
      <c r="AC123" s="104">
        <f t="shared" si="19"/>
        <v>2199</v>
      </c>
      <c r="AD123" s="104"/>
      <c r="AE123" s="104"/>
      <c r="AF123" s="104"/>
      <c r="AG123" s="104"/>
      <c r="AH123" s="104"/>
      <c r="AI123" s="104">
        <f t="shared" si="11"/>
        <v>2542</v>
      </c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</row>
    <row r="124" spans="1:45" ht="15">
      <c r="A124" s="9" t="s">
        <v>800</v>
      </c>
      <c r="B124" s="7" t="s">
        <v>310</v>
      </c>
      <c r="C124" s="5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>
        <f t="shared" si="11"/>
        <v>0</v>
      </c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</row>
    <row r="125" spans="1:45" ht="15">
      <c r="A125" s="215" t="s">
        <v>801</v>
      </c>
      <c r="B125" s="199" t="s">
        <v>310</v>
      </c>
      <c r="C125" s="5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>
        <f t="shared" si="11"/>
        <v>0</v>
      </c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</row>
    <row r="126" spans="1:45" ht="15">
      <c r="A126" s="9" t="s">
        <v>311</v>
      </c>
      <c r="B126" s="7" t="s">
        <v>312</v>
      </c>
      <c r="C126" s="5"/>
      <c r="D126" s="104"/>
      <c r="E126" s="104"/>
      <c r="F126" s="104">
        <v>5</v>
      </c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>
        <f t="shared" si="11"/>
        <v>5</v>
      </c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</row>
    <row r="127" spans="1:45" ht="25.5">
      <c r="A127" s="9" t="s">
        <v>313</v>
      </c>
      <c r="B127" s="7" t="s">
        <v>314</v>
      </c>
      <c r="C127" s="5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>
        <f t="shared" si="11"/>
        <v>0</v>
      </c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</row>
    <row r="128" spans="1:45" ht="15">
      <c r="A128" s="11" t="s">
        <v>78</v>
      </c>
      <c r="B128" s="5" t="s">
        <v>315</v>
      </c>
      <c r="C128" s="5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>
        <f t="shared" si="11"/>
        <v>0</v>
      </c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</row>
    <row r="129" spans="1:45" ht="15">
      <c r="A129" s="11" t="s">
        <v>79</v>
      </c>
      <c r="B129" s="5" t="s">
        <v>315</v>
      </c>
      <c r="C129" s="5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>
        <f t="shared" si="11"/>
        <v>0</v>
      </c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</row>
    <row r="130" spans="1:45" ht="30">
      <c r="A130" s="11" t="s">
        <v>80</v>
      </c>
      <c r="B130" s="5" t="s">
        <v>315</v>
      </c>
      <c r="C130" s="5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>
        <f t="shared" si="11"/>
        <v>0</v>
      </c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</row>
    <row r="131" spans="1:45" ht="15">
      <c r="A131" s="11" t="s">
        <v>81</v>
      </c>
      <c r="B131" s="5" t="s">
        <v>315</v>
      </c>
      <c r="C131" s="5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>
        <f t="shared" si="11"/>
        <v>0</v>
      </c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</row>
    <row r="132" spans="1:45" ht="15">
      <c r="A132" s="11" t="s">
        <v>82</v>
      </c>
      <c r="B132" s="5" t="s">
        <v>315</v>
      </c>
      <c r="C132" s="5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>
        <f t="shared" si="11"/>
        <v>0</v>
      </c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</row>
    <row r="133" spans="1:45" ht="15">
      <c r="A133" s="11" t="s">
        <v>83</v>
      </c>
      <c r="B133" s="5" t="s">
        <v>315</v>
      </c>
      <c r="C133" s="5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>
        <f t="shared" si="11"/>
        <v>0</v>
      </c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</row>
    <row r="134" spans="1:45" ht="15">
      <c r="A134" s="11" t="s">
        <v>84</v>
      </c>
      <c r="B134" s="5" t="s">
        <v>315</v>
      </c>
      <c r="C134" s="5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>
        <f t="shared" si="11"/>
        <v>0</v>
      </c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</row>
    <row r="135" spans="1:45" ht="15">
      <c r="A135" s="11" t="s">
        <v>85</v>
      </c>
      <c r="B135" s="5" t="s">
        <v>315</v>
      </c>
      <c r="C135" s="5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>
        <f t="shared" si="11"/>
        <v>0</v>
      </c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</row>
    <row r="136" spans="1:45" ht="15">
      <c r="A136" s="11" t="s">
        <v>86</v>
      </c>
      <c r="B136" s="5" t="s">
        <v>315</v>
      </c>
      <c r="C136" s="5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>
        <f aca="true" t="shared" si="20" ref="AI136:AI199">SUM(D136:AH136)</f>
        <v>0</v>
      </c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</row>
    <row r="137" spans="1:45" ht="15">
      <c r="A137" s="11" t="s">
        <v>87</v>
      </c>
      <c r="B137" s="5" t="s">
        <v>315</v>
      </c>
      <c r="C137" s="5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>
        <f t="shared" si="20"/>
        <v>0</v>
      </c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</row>
    <row r="138" spans="1:45" ht="25.5">
      <c r="A138" s="9" t="s">
        <v>565</v>
      </c>
      <c r="B138" s="7" t="s">
        <v>315</v>
      </c>
      <c r="C138" s="5"/>
      <c r="D138" s="104">
        <f>SUM(D128:D137)</f>
        <v>0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>
        <f t="shared" si="20"/>
        <v>0</v>
      </c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</row>
    <row r="139" spans="1:45" ht="15">
      <c r="A139" s="11" t="s">
        <v>78</v>
      </c>
      <c r="B139" s="5" t="s">
        <v>316</v>
      </c>
      <c r="C139" s="5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>
        <f t="shared" si="20"/>
        <v>0</v>
      </c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</row>
    <row r="140" spans="1:45" ht="15">
      <c r="A140" s="11" t="s">
        <v>79</v>
      </c>
      <c r="B140" s="5" t="s">
        <v>316</v>
      </c>
      <c r="C140" s="5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>
        <f t="shared" si="20"/>
        <v>0</v>
      </c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</row>
    <row r="141" spans="1:45" ht="30">
      <c r="A141" s="11" t="s">
        <v>80</v>
      </c>
      <c r="B141" s="5" t="s">
        <v>316</v>
      </c>
      <c r="C141" s="5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>
        <f t="shared" si="20"/>
        <v>0</v>
      </c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</row>
    <row r="142" spans="1:45" ht="15">
      <c r="A142" s="11" t="s">
        <v>81</v>
      </c>
      <c r="B142" s="5" t="s">
        <v>316</v>
      </c>
      <c r="C142" s="5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>
        <f t="shared" si="20"/>
        <v>0</v>
      </c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</row>
    <row r="143" spans="1:45" ht="15">
      <c r="A143" s="11" t="s">
        <v>82</v>
      </c>
      <c r="B143" s="5" t="s">
        <v>316</v>
      </c>
      <c r="C143" s="5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>
        <f t="shared" si="20"/>
        <v>0</v>
      </c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</row>
    <row r="144" spans="1:45" ht="15">
      <c r="A144" s="11" t="s">
        <v>83</v>
      </c>
      <c r="B144" s="5" t="s">
        <v>316</v>
      </c>
      <c r="C144" s="5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>
        <f t="shared" si="20"/>
        <v>0</v>
      </c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</row>
    <row r="145" spans="1:45" ht="15">
      <c r="A145" s="11" t="s">
        <v>84</v>
      </c>
      <c r="B145" s="5" t="s">
        <v>316</v>
      </c>
      <c r="C145" s="5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>
        <f t="shared" si="20"/>
        <v>0</v>
      </c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</row>
    <row r="146" spans="1:45" ht="15">
      <c r="A146" s="11" t="s">
        <v>85</v>
      </c>
      <c r="B146" s="5" t="s">
        <v>316</v>
      </c>
      <c r="C146" s="5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>
        <f t="shared" si="20"/>
        <v>0</v>
      </c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</row>
    <row r="147" spans="1:45" ht="15">
      <c r="A147" s="11" t="s">
        <v>86</v>
      </c>
      <c r="B147" s="5" t="s">
        <v>316</v>
      </c>
      <c r="C147" s="5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>
        <f t="shared" si="20"/>
        <v>0</v>
      </c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</row>
    <row r="148" spans="1:45" ht="15">
      <c r="A148" s="11" t="s">
        <v>87</v>
      </c>
      <c r="B148" s="5" t="s">
        <v>316</v>
      </c>
      <c r="C148" s="5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>
        <f t="shared" si="20"/>
        <v>0</v>
      </c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</row>
    <row r="149" spans="1:45" ht="25.5">
      <c r="A149" s="9" t="s">
        <v>566</v>
      </c>
      <c r="B149" s="7" t="s">
        <v>316</v>
      </c>
      <c r="C149" s="5"/>
      <c r="D149" s="104">
        <f>SUM(D139:D148)</f>
        <v>0</v>
      </c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>
        <f t="shared" si="20"/>
        <v>0</v>
      </c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</row>
    <row r="150" spans="1:45" ht="15">
      <c r="A150" s="11" t="s">
        <v>78</v>
      </c>
      <c r="B150" s="5" t="s">
        <v>317</v>
      </c>
      <c r="C150" s="5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>
        <f t="shared" si="20"/>
        <v>0</v>
      </c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</row>
    <row r="151" spans="1:45" ht="15">
      <c r="A151" s="11" t="s">
        <v>79</v>
      </c>
      <c r="B151" s="5" t="s">
        <v>317</v>
      </c>
      <c r="C151" s="5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>
        <f t="shared" si="20"/>
        <v>0</v>
      </c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</row>
    <row r="152" spans="1:45" ht="30">
      <c r="A152" s="11" t="s">
        <v>80</v>
      </c>
      <c r="B152" s="5" t="s">
        <v>317</v>
      </c>
      <c r="C152" s="5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>
        <f t="shared" si="20"/>
        <v>0</v>
      </c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</row>
    <row r="153" spans="1:45" ht="15">
      <c r="A153" s="11" t="s">
        <v>81</v>
      </c>
      <c r="B153" s="5" t="s">
        <v>317</v>
      </c>
      <c r="C153" s="5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>
        <f t="shared" si="20"/>
        <v>0</v>
      </c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</row>
    <row r="154" spans="1:45" ht="15">
      <c r="A154" s="11" t="s">
        <v>82</v>
      </c>
      <c r="B154" s="5" t="s">
        <v>317</v>
      </c>
      <c r="C154" s="5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>
        <f t="shared" si="20"/>
        <v>0</v>
      </c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</row>
    <row r="155" spans="1:45" ht="15">
      <c r="A155" s="11" t="s">
        <v>83</v>
      </c>
      <c r="B155" s="5" t="s">
        <v>317</v>
      </c>
      <c r="C155" s="5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>
        <v>425</v>
      </c>
      <c r="AD155" s="104"/>
      <c r="AE155" s="104"/>
      <c r="AF155" s="104"/>
      <c r="AG155" s="104"/>
      <c r="AH155" s="104"/>
      <c r="AI155" s="104">
        <f t="shared" si="20"/>
        <v>425</v>
      </c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</row>
    <row r="156" spans="1:45" ht="15">
      <c r="A156" s="11" t="s">
        <v>84</v>
      </c>
      <c r="B156" s="5" t="s">
        <v>317</v>
      </c>
      <c r="C156" s="5"/>
      <c r="D156" s="104">
        <v>3253</v>
      </c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>
        <v>1066</v>
      </c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>
        <f t="shared" si="20"/>
        <v>4319</v>
      </c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</row>
    <row r="157" spans="1:45" ht="15">
      <c r="A157" s="11" t="s">
        <v>85</v>
      </c>
      <c r="B157" s="5" t="s">
        <v>317</v>
      </c>
      <c r="C157" s="5"/>
      <c r="D157" s="104">
        <v>952</v>
      </c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>
        <f t="shared" si="20"/>
        <v>952</v>
      </c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</row>
    <row r="158" spans="1:45" ht="15">
      <c r="A158" s="11" t="s">
        <v>86</v>
      </c>
      <c r="B158" s="5" t="s">
        <v>317</v>
      </c>
      <c r="C158" s="5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>
        <v>82</v>
      </c>
      <c r="Z158" s="104">
        <v>336</v>
      </c>
      <c r="AA158" s="104">
        <v>7</v>
      </c>
      <c r="AB158" s="104"/>
      <c r="AC158" s="104"/>
      <c r="AD158" s="104"/>
      <c r="AE158" s="104"/>
      <c r="AF158" s="104"/>
      <c r="AG158" s="104"/>
      <c r="AH158" s="104"/>
      <c r="AI158" s="104">
        <f t="shared" si="20"/>
        <v>425</v>
      </c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</row>
    <row r="159" spans="1:45" ht="15">
      <c r="A159" s="11" t="s">
        <v>87</v>
      </c>
      <c r="B159" s="5" t="s">
        <v>317</v>
      </c>
      <c r="C159" s="5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>
        <f t="shared" si="20"/>
        <v>0</v>
      </c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</row>
    <row r="160" spans="1:45" ht="15">
      <c r="A160" s="9" t="s">
        <v>567</v>
      </c>
      <c r="B160" s="7" t="s">
        <v>317</v>
      </c>
      <c r="C160" s="5"/>
      <c r="D160" s="104">
        <f>SUM(D150:D159)</f>
        <v>4205</v>
      </c>
      <c r="E160" s="104">
        <f aca="true" t="shared" si="21" ref="E160:AC160">SUM(E150:E159)</f>
        <v>0</v>
      </c>
      <c r="F160" s="104">
        <f t="shared" si="21"/>
        <v>0</v>
      </c>
      <c r="G160" s="104">
        <f t="shared" si="21"/>
        <v>0</v>
      </c>
      <c r="H160" s="104">
        <f t="shared" si="21"/>
        <v>0</v>
      </c>
      <c r="I160" s="104">
        <f t="shared" si="21"/>
        <v>0</v>
      </c>
      <c r="J160" s="104">
        <f t="shared" si="21"/>
        <v>0</v>
      </c>
      <c r="K160" s="104">
        <f t="shared" si="21"/>
        <v>0</v>
      </c>
      <c r="L160" s="104">
        <f t="shared" si="21"/>
        <v>0</v>
      </c>
      <c r="M160" s="104">
        <f t="shared" si="21"/>
        <v>0</v>
      </c>
      <c r="N160" s="104">
        <f t="shared" si="21"/>
        <v>0</v>
      </c>
      <c r="O160" s="104">
        <f t="shared" si="21"/>
        <v>0</v>
      </c>
      <c r="P160" s="104">
        <f t="shared" si="21"/>
        <v>0</v>
      </c>
      <c r="Q160" s="104">
        <f t="shared" si="21"/>
        <v>0</v>
      </c>
      <c r="R160" s="104">
        <f t="shared" si="21"/>
        <v>0</v>
      </c>
      <c r="S160" s="104">
        <f t="shared" si="21"/>
        <v>0</v>
      </c>
      <c r="T160" s="104">
        <f t="shared" si="21"/>
        <v>1066</v>
      </c>
      <c r="U160" s="104">
        <f t="shared" si="21"/>
        <v>0</v>
      </c>
      <c r="V160" s="104">
        <f aca="true" t="shared" si="22" ref="V160:AB160">SUM(V150:V159)</f>
        <v>0</v>
      </c>
      <c r="W160" s="104">
        <f t="shared" si="22"/>
        <v>0</v>
      </c>
      <c r="X160" s="104">
        <f t="shared" si="22"/>
        <v>0</v>
      </c>
      <c r="Y160" s="104">
        <f t="shared" si="22"/>
        <v>82</v>
      </c>
      <c r="Z160" s="104">
        <f t="shared" si="22"/>
        <v>336</v>
      </c>
      <c r="AA160" s="104">
        <f t="shared" si="22"/>
        <v>7</v>
      </c>
      <c r="AB160" s="104">
        <f t="shared" si="22"/>
        <v>0</v>
      </c>
      <c r="AC160" s="104">
        <f t="shared" si="21"/>
        <v>425</v>
      </c>
      <c r="AD160" s="104"/>
      <c r="AE160" s="104"/>
      <c r="AF160" s="104"/>
      <c r="AG160" s="104"/>
      <c r="AH160" s="104"/>
      <c r="AI160" s="104">
        <f t="shared" si="20"/>
        <v>6121</v>
      </c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</row>
    <row r="161" spans="1:45" ht="25.5">
      <c r="A161" s="9" t="s">
        <v>802</v>
      </c>
      <c r="B161" s="7" t="s">
        <v>318</v>
      </c>
      <c r="C161" s="5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>
        <f t="shared" si="20"/>
        <v>0</v>
      </c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</row>
    <row r="162" spans="1:45" ht="27">
      <c r="A162" s="215" t="s">
        <v>803</v>
      </c>
      <c r="B162" s="199" t="s">
        <v>318</v>
      </c>
      <c r="C162" s="5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>
        <f t="shared" si="20"/>
        <v>0</v>
      </c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</row>
    <row r="163" spans="1:45" ht="15">
      <c r="A163" s="11" t="s">
        <v>88</v>
      </c>
      <c r="B163" s="4" t="s">
        <v>319</v>
      </c>
      <c r="C163" s="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>
        <f t="shared" si="20"/>
        <v>0</v>
      </c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</row>
    <row r="164" spans="1:45" ht="15">
      <c r="A164" s="11" t="s">
        <v>89</v>
      </c>
      <c r="B164" s="4" t="s">
        <v>319</v>
      </c>
      <c r="C164" s="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>
        <f t="shared" si="20"/>
        <v>0</v>
      </c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</row>
    <row r="165" spans="1:45" ht="15">
      <c r="A165" s="11" t="s">
        <v>90</v>
      </c>
      <c r="B165" s="4" t="s">
        <v>319</v>
      </c>
      <c r="C165" s="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>
        <f t="shared" si="20"/>
        <v>0</v>
      </c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</row>
    <row r="166" spans="1:45" ht="15">
      <c r="A166" s="4" t="s">
        <v>91</v>
      </c>
      <c r="B166" s="4" t="s">
        <v>319</v>
      </c>
      <c r="C166" s="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>
        <f t="shared" si="20"/>
        <v>0</v>
      </c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</row>
    <row r="167" spans="1:45" ht="15">
      <c r="A167" s="4" t="s">
        <v>92</v>
      </c>
      <c r="B167" s="4" t="s">
        <v>319</v>
      </c>
      <c r="C167" s="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>
        <f t="shared" si="20"/>
        <v>0</v>
      </c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</row>
    <row r="168" spans="1:45" ht="15">
      <c r="A168" s="4" t="s">
        <v>93</v>
      </c>
      <c r="B168" s="4" t="s">
        <v>319</v>
      </c>
      <c r="C168" s="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>
        <f t="shared" si="20"/>
        <v>0</v>
      </c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</row>
    <row r="169" spans="1:45" ht="15">
      <c r="A169" s="11" t="s">
        <v>94</v>
      </c>
      <c r="B169" s="4" t="s">
        <v>319</v>
      </c>
      <c r="C169" s="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>
        <f t="shared" si="20"/>
        <v>0</v>
      </c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</row>
    <row r="170" spans="1:45" ht="15">
      <c r="A170" s="11" t="s">
        <v>95</v>
      </c>
      <c r="B170" s="4" t="s">
        <v>319</v>
      </c>
      <c r="C170" s="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>
        <f t="shared" si="20"/>
        <v>0</v>
      </c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</row>
    <row r="171" spans="1:45" ht="15">
      <c r="A171" s="11" t="s">
        <v>96</v>
      </c>
      <c r="B171" s="4" t="s">
        <v>319</v>
      </c>
      <c r="C171" s="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>
        <f t="shared" si="20"/>
        <v>0</v>
      </c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</row>
    <row r="172" spans="1:45" ht="15">
      <c r="A172" s="11" t="s">
        <v>97</v>
      </c>
      <c r="B172" s="4" t="s">
        <v>319</v>
      </c>
      <c r="C172" s="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>
        <f t="shared" si="20"/>
        <v>0</v>
      </c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</row>
    <row r="173" spans="1:45" ht="25.5">
      <c r="A173" s="9" t="s">
        <v>568</v>
      </c>
      <c r="B173" s="7" t="s">
        <v>319</v>
      </c>
      <c r="C173" s="4"/>
      <c r="D173" s="104">
        <f aca="true" t="shared" si="23" ref="D173:AC173">SUM(D163:D172)</f>
        <v>0</v>
      </c>
      <c r="E173" s="104">
        <f t="shared" si="23"/>
        <v>0</v>
      </c>
      <c r="F173" s="104">
        <f t="shared" si="23"/>
        <v>0</v>
      </c>
      <c r="G173" s="104">
        <f t="shared" si="23"/>
        <v>0</v>
      </c>
      <c r="H173" s="104">
        <f t="shared" si="23"/>
        <v>0</v>
      </c>
      <c r="I173" s="104">
        <f t="shared" si="23"/>
        <v>0</v>
      </c>
      <c r="J173" s="104">
        <f t="shared" si="23"/>
        <v>0</v>
      </c>
      <c r="K173" s="104">
        <f t="shared" si="23"/>
        <v>0</v>
      </c>
      <c r="L173" s="104">
        <f t="shared" si="23"/>
        <v>0</v>
      </c>
      <c r="M173" s="104">
        <f t="shared" si="23"/>
        <v>0</v>
      </c>
      <c r="N173" s="104">
        <f t="shared" si="23"/>
        <v>0</v>
      </c>
      <c r="O173" s="104">
        <f t="shared" si="23"/>
        <v>0</v>
      </c>
      <c r="P173" s="104">
        <f t="shared" si="23"/>
        <v>0</v>
      </c>
      <c r="Q173" s="104">
        <f t="shared" si="23"/>
        <v>0</v>
      </c>
      <c r="R173" s="104">
        <f t="shared" si="23"/>
        <v>0</v>
      </c>
      <c r="S173" s="104">
        <f t="shared" si="23"/>
        <v>0</v>
      </c>
      <c r="T173" s="104">
        <f t="shared" si="23"/>
        <v>0</v>
      </c>
      <c r="U173" s="104">
        <f t="shared" si="23"/>
        <v>0</v>
      </c>
      <c r="V173" s="104">
        <f t="shared" si="23"/>
        <v>0</v>
      </c>
      <c r="W173" s="104">
        <f t="shared" si="23"/>
        <v>0</v>
      </c>
      <c r="X173" s="104">
        <f t="shared" si="23"/>
        <v>0</v>
      </c>
      <c r="Y173" s="104">
        <f t="shared" si="23"/>
        <v>0</v>
      </c>
      <c r="Z173" s="104">
        <f t="shared" si="23"/>
        <v>0</v>
      </c>
      <c r="AA173" s="104">
        <f t="shared" si="23"/>
        <v>0</v>
      </c>
      <c r="AB173" s="104">
        <f t="shared" si="23"/>
        <v>0</v>
      </c>
      <c r="AC173" s="104">
        <f t="shared" si="23"/>
        <v>0</v>
      </c>
      <c r="AD173" s="104"/>
      <c r="AE173" s="104"/>
      <c r="AF173" s="104"/>
      <c r="AG173" s="104"/>
      <c r="AH173" s="104"/>
      <c r="AI173" s="104">
        <f t="shared" si="20"/>
        <v>0</v>
      </c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</row>
    <row r="174" spans="1:45" ht="15">
      <c r="A174" s="9" t="s">
        <v>320</v>
      </c>
      <c r="B174" s="7" t="s">
        <v>321</v>
      </c>
      <c r="C174" s="5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>
        <f t="shared" si="20"/>
        <v>0</v>
      </c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</row>
    <row r="175" spans="1:45" ht="15">
      <c r="A175" s="9" t="s">
        <v>322</v>
      </c>
      <c r="B175" s="7" t="s">
        <v>323</v>
      </c>
      <c r="C175" s="5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>
        <f t="shared" si="20"/>
        <v>0</v>
      </c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</row>
    <row r="176" spans="1:45" ht="15">
      <c r="A176" s="11" t="s">
        <v>88</v>
      </c>
      <c r="B176" s="4" t="s">
        <v>325</v>
      </c>
      <c r="C176" s="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>
        <f t="shared" si="20"/>
        <v>0</v>
      </c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</row>
    <row r="177" spans="1:45" ht="15">
      <c r="A177" s="11" t="s">
        <v>89</v>
      </c>
      <c r="B177" s="4" t="s">
        <v>325</v>
      </c>
      <c r="C177" s="4"/>
      <c r="D177" s="104">
        <v>30</v>
      </c>
      <c r="E177" s="104"/>
      <c r="F177" s="104"/>
      <c r="G177" s="104">
        <v>300</v>
      </c>
      <c r="H177" s="104">
        <v>100</v>
      </c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>
        <f t="shared" si="20"/>
        <v>430</v>
      </c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</row>
    <row r="178" spans="1:45" ht="15">
      <c r="A178" s="11" t="s">
        <v>90</v>
      </c>
      <c r="B178" s="4" t="s">
        <v>325</v>
      </c>
      <c r="C178" s="4"/>
      <c r="D178" s="104">
        <v>196</v>
      </c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>
        <f t="shared" si="20"/>
        <v>196</v>
      </c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</row>
    <row r="179" spans="1:45" ht="15">
      <c r="A179" s="4" t="s">
        <v>91</v>
      </c>
      <c r="B179" s="4" t="s">
        <v>325</v>
      </c>
      <c r="C179" s="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>
        <f t="shared" si="20"/>
        <v>0</v>
      </c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</row>
    <row r="180" spans="1:45" ht="15">
      <c r="A180" s="4" t="s">
        <v>92</v>
      </c>
      <c r="B180" s="4" t="s">
        <v>325</v>
      </c>
      <c r="C180" s="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>
        <f t="shared" si="20"/>
        <v>0</v>
      </c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</row>
    <row r="181" spans="1:45" ht="15">
      <c r="A181" s="4" t="s">
        <v>93</v>
      </c>
      <c r="B181" s="4" t="s">
        <v>325</v>
      </c>
      <c r="C181" s="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>
        <f t="shared" si="20"/>
        <v>0</v>
      </c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</row>
    <row r="182" spans="1:45" ht="15">
      <c r="A182" s="11" t="s">
        <v>94</v>
      </c>
      <c r="B182" s="4" t="s">
        <v>325</v>
      </c>
      <c r="C182" s="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>
        <v>266</v>
      </c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>
        <f t="shared" si="20"/>
        <v>266</v>
      </c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</row>
    <row r="183" spans="1:45" ht="15">
      <c r="A183" s="11" t="s">
        <v>98</v>
      </c>
      <c r="B183" s="4" t="s">
        <v>325</v>
      </c>
      <c r="C183" s="4"/>
      <c r="D183" s="104">
        <v>23763</v>
      </c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>
        <f t="shared" si="20"/>
        <v>23763</v>
      </c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</row>
    <row r="184" spans="1:45" ht="15">
      <c r="A184" s="11" t="s">
        <v>96</v>
      </c>
      <c r="B184" s="4" t="s">
        <v>325</v>
      </c>
      <c r="C184" s="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>
        <f t="shared" si="20"/>
        <v>0</v>
      </c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</row>
    <row r="185" spans="1:45" ht="15">
      <c r="A185" s="11" t="s">
        <v>97</v>
      </c>
      <c r="B185" s="4" t="s">
        <v>325</v>
      </c>
      <c r="C185" s="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>
        <f t="shared" si="20"/>
        <v>0</v>
      </c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</row>
    <row r="186" spans="1:45" ht="15">
      <c r="A186" s="13" t="s">
        <v>569</v>
      </c>
      <c r="B186" s="6" t="s">
        <v>325</v>
      </c>
      <c r="C186" s="4"/>
      <c r="D186" s="104">
        <f aca="true" t="shared" si="24" ref="D186:AC186">SUM(D176:D185)</f>
        <v>23989</v>
      </c>
      <c r="E186" s="104">
        <f t="shared" si="24"/>
        <v>0</v>
      </c>
      <c r="F186" s="104">
        <f t="shared" si="24"/>
        <v>0</v>
      </c>
      <c r="G186" s="104">
        <f t="shared" si="24"/>
        <v>300</v>
      </c>
      <c r="H186" s="104">
        <f t="shared" si="24"/>
        <v>100</v>
      </c>
      <c r="I186" s="104">
        <f t="shared" si="24"/>
        <v>0</v>
      </c>
      <c r="J186" s="104">
        <f t="shared" si="24"/>
        <v>0</v>
      </c>
      <c r="K186" s="104">
        <f t="shared" si="24"/>
        <v>0</v>
      </c>
      <c r="L186" s="104">
        <f t="shared" si="24"/>
        <v>0</v>
      </c>
      <c r="M186" s="104">
        <f t="shared" si="24"/>
        <v>0</v>
      </c>
      <c r="N186" s="104">
        <f t="shared" si="24"/>
        <v>266</v>
      </c>
      <c r="O186" s="104">
        <f t="shared" si="24"/>
        <v>0</v>
      </c>
      <c r="P186" s="104">
        <f t="shared" si="24"/>
        <v>0</v>
      </c>
      <c r="Q186" s="104">
        <f t="shared" si="24"/>
        <v>0</v>
      </c>
      <c r="R186" s="104">
        <f t="shared" si="24"/>
        <v>0</v>
      </c>
      <c r="S186" s="104">
        <f t="shared" si="24"/>
        <v>0</v>
      </c>
      <c r="T186" s="104">
        <f t="shared" si="24"/>
        <v>0</v>
      </c>
      <c r="U186" s="104">
        <f t="shared" si="24"/>
        <v>0</v>
      </c>
      <c r="V186" s="104">
        <f t="shared" si="24"/>
        <v>0</v>
      </c>
      <c r="W186" s="104">
        <f t="shared" si="24"/>
        <v>0</v>
      </c>
      <c r="X186" s="104">
        <f t="shared" si="24"/>
        <v>0</v>
      </c>
      <c r="Y186" s="104">
        <f t="shared" si="24"/>
        <v>0</v>
      </c>
      <c r="Z186" s="104">
        <f t="shared" si="24"/>
        <v>0</v>
      </c>
      <c r="AA186" s="104">
        <f t="shared" si="24"/>
        <v>0</v>
      </c>
      <c r="AB186" s="104">
        <f t="shared" si="24"/>
        <v>0</v>
      </c>
      <c r="AC186" s="104">
        <f t="shared" si="24"/>
        <v>0</v>
      </c>
      <c r="AD186" s="104"/>
      <c r="AE186" s="104"/>
      <c r="AF186" s="104"/>
      <c r="AG186" s="104"/>
      <c r="AH186" s="104"/>
      <c r="AI186" s="104">
        <f t="shared" si="20"/>
        <v>24655</v>
      </c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</row>
    <row r="187" spans="1:45" ht="15">
      <c r="A187" s="13" t="s">
        <v>126</v>
      </c>
      <c r="B187" s="7" t="s">
        <v>679</v>
      </c>
      <c r="C187" s="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>
        <f t="shared" si="20"/>
        <v>0</v>
      </c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</row>
    <row r="188" spans="1:45" ht="15">
      <c r="A188" s="13" t="s">
        <v>127</v>
      </c>
      <c r="B188" s="7" t="s">
        <v>679</v>
      </c>
      <c r="C188" s="5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>
        <f t="shared" si="20"/>
        <v>0</v>
      </c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</row>
    <row r="189" spans="1:45" ht="15.75">
      <c r="A189" s="16" t="s">
        <v>570</v>
      </c>
      <c r="B189" s="198" t="s">
        <v>326</v>
      </c>
      <c r="C189" s="7"/>
      <c r="D189" s="104">
        <f aca="true" t="shared" si="25" ref="D189:AC189">SUM(D124+D126+D127+D138+D149+D160+D161+D173+D174+D175+D187+D188+D186)</f>
        <v>28194</v>
      </c>
      <c r="E189" s="104">
        <f t="shared" si="25"/>
        <v>0</v>
      </c>
      <c r="F189" s="104">
        <f t="shared" si="25"/>
        <v>5</v>
      </c>
      <c r="G189" s="104">
        <f t="shared" si="25"/>
        <v>300</v>
      </c>
      <c r="H189" s="104">
        <f t="shared" si="25"/>
        <v>100</v>
      </c>
      <c r="I189" s="104">
        <f t="shared" si="25"/>
        <v>0</v>
      </c>
      <c r="J189" s="104">
        <f t="shared" si="25"/>
        <v>0</v>
      </c>
      <c r="K189" s="104">
        <f t="shared" si="25"/>
        <v>0</v>
      </c>
      <c r="L189" s="104">
        <f t="shared" si="25"/>
        <v>0</v>
      </c>
      <c r="M189" s="104">
        <f t="shared" si="25"/>
        <v>0</v>
      </c>
      <c r="N189" s="104">
        <f t="shared" si="25"/>
        <v>266</v>
      </c>
      <c r="O189" s="104">
        <f t="shared" si="25"/>
        <v>0</v>
      </c>
      <c r="P189" s="104">
        <f t="shared" si="25"/>
        <v>0</v>
      </c>
      <c r="Q189" s="104">
        <f t="shared" si="25"/>
        <v>0</v>
      </c>
      <c r="R189" s="104">
        <f t="shared" si="25"/>
        <v>0</v>
      </c>
      <c r="S189" s="104">
        <f t="shared" si="25"/>
        <v>0</v>
      </c>
      <c r="T189" s="104">
        <f t="shared" si="25"/>
        <v>1066</v>
      </c>
      <c r="U189" s="104">
        <f t="shared" si="25"/>
        <v>0</v>
      </c>
      <c r="V189" s="104">
        <f t="shared" si="25"/>
        <v>0</v>
      </c>
      <c r="W189" s="104">
        <f t="shared" si="25"/>
        <v>0</v>
      </c>
      <c r="X189" s="104">
        <f t="shared" si="25"/>
        <v>0</v>
      </c>
      <c r="Y189" s="104">
        <f t="shared" si="25"/>
        <v>82</v>
      </c>
      <c r="Z189" s="104">
        <f t="shared" si="25"/>
        <v>336</v>
      </c>
      <c r="AA189" s="104">
        <f t="shared" si="25"/>
        <v>7</v>
      </c>
      <c r="AB189" s="104">
        <f t="shared" si="25"/>
        <v>0</v>
      </c>
      <c r="AC189" s="104">
        <f t="shared" si="25"/>
        <v>425</v>
      </c>
      <c r="AD189" s="104"/>
      <c r="AE189" s="104"/>
      <c r="AF189" s="104"/>
      <c r="AG189" s="104"/>
      <c r="AH189" s="104"/>
      <c r="AI189" s="104">
        <f t="shared" si="20"/>
        <v>30781</v>
      </c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</row>
    <row r="190" spans="1:45" ht="15">
      <c r="A190" s="11" t="s">
        <v>327</v>
      </c>
      <c r="B190" s="5" t="s">
        <v>328</v>
      </c>
      <c r="C190" s="5"/>
      <c r="D190" s="104">
        <v>600</v>
      </c>
      <c r="E190" s="104"/>
      <c r="F190" s="104"/>
      <c r="G190" s="104"/>
      <c r="H190" s="104"/>
      <c r="I190" s="104"/>
      <c r="J190" s="104"/>
      <c r="K190" s="104"/>
      <c r="L190" s="104"/>
      <c r="M190" s="104">
        <v>1094</v>
      </c>
      <c r="N190" s="104"/>
      <c r="O190" s="104"/>
      <c r="P190" s="104">
        <v>100</v>
      </c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>
        <f t="shared" si="20"/>
        <v>1794</v>
      </c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</row>
    <row r="191" spans="1:45" ht="15">
      <c r="A191" s="11" t="s">
        <v>571</v>
      </c>
      <c r="B191" s="5" t="s">
        <v>329</v>
      </c>
      <c r="C191" s="5"/>
      <c r="D191" s="104">
        <v>500</v>
      </c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>
        <v>2506</v>
      </c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>
        <f t="shared" si="20"/>
        <v>3006</v>
      </c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</row>
    <row r="192" spans="1:45" ht="15">
      <c r="A192" s="17" t="s">
        <v>804</v>
      </c>
      <c r="B192" s="199" t="s">
        <v>329</v>
      </c>
      <c r="C192" s="5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>
        <f t="shared" si="20"/>
        <v>0</v>
      </c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</row>
    <row r="193" spans="1:45" ht="15">
      <c r="A193" s="4" t="s">
        <v>330</v>
      </c>
      <c r="B193" s="5" t="s">
        <v>331</v>
      </c>
      <c r="C193" s="5"/>
      <c r="D193" s="104">
        <v>739</v>
      </c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>
        <f t="shared" si="20"/>
        <v>739</v>
      </c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</row>
    <row r="194" spans="1:45" ht="15">
      <c r="A194" s="11" t="s">
        <v>332</v>
      </c>
      <c r="B194" s="5" t="s">
        <v>333</v>
      </c>
      <c r="C194" s="5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>
        <v>220</v>
      </c>
      <c r="P194" s="104"/>
      <c r="Q194" s="104">
        <v>250</v>
      </c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>
        <v>7990</v>
      </c>
      <c r="AC194" s="104"/>
      <c r="AD194" s="104"/>
      <c r="AE194" s="104"/>
      <c r="AF194" s="104"/>
      <c r="AG194" s="104"/>
      <c r="AH194" s="104"/>
      <c r="AI194" s="104">
        <f t="shared" si="20"/>
        <v>8460</v>
      </c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</row>
    <row r="195" spans="1:45" ht="15">
      <c r="A195" s="11" t="s">
        <v>334</v>
      </c>
      <c r="B195" s="5" t="s">
        <v>335</v>
      </c>
      <c r="C195" s="5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>
        <v>2134</v>
      </c>
      <c r="AC195" s="104"/>
      <c r="AD195" s="104"/>
      <c r="AE195" s="104"/>
      <c r="AF195" s="104"/>
      <c r="AG195" s="104"/>
      <c r="AH195" s="104"/>
      <c r="AI195" s="104">
        <f t="shared" si="20"/>
        <v>2134</v>
      </c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</row>
    <row r="196" spans="1:45" ht="15">
      <c r="A196" s="4" t="s">
        <v>336</v>
      </c>
      <c r="B196" s="5" t="s">
        <v>337</v>
      </c>
      <c r="C196" s="5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>
        <f t="shared" si="20"/>
        <v>0</v>
      </c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</row>
    <row r="197" spans="1:45" ht="15">
      <c r="A197" s="4" t="s">
        <v>338</v>
      </c>
      <c r="B197" s="5" t="s">
        <v>339</v>
      </c>
      <c r="C197" s="5"/>
      <c r="D197" s="104">
        <v>243</v>
      </c>
      <c r="E197" s="104"/>
      <c r="F197" s="104"/>
      <c r="G197" s="104"/>
      <c r="H197" s="104"/>
      <c r="I197" s="104"/>
      <c r="J197" s="104"/>
      <c r="K197" s="104"/>
      <c r="L197" s="104"/>
      <c r="M197" s="104">
        <v>294</v>
      </c>
      <c r="N197" s="104"/>
      <c r="O197" s="104">
        <v>60</v>
      </c>
      <c r="P197" s="104">
        <v>677</v>
      </c>
      <c r="Q197" s="104">
        <v>68</v>
      </c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>
        <f t="shared" si="20"/>
        <v>1342</v>
      </c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</row>
    <row r="198" spans="1:45" ht="15.75">
      <c r="A198" s="18" t="s">
        <v>572</v>
      </c>
      <c r="B198" s="198" t="s">
        <v>340</v>
      </c>
      <c r="C198" s="7"/>
      <c r="D198" s="104">
        <f>SUM(D190+D191+D193+D194+D195+D196+D197)</f>
        <v>2082</v>
      </c>
      <c r="E198" s="104">
        <f aca="true" t="shared" si="26" ref="E198:AH198">SUM(E190+E191+E193+E194+E195+E196+E197)</f>
        <v>0</v>
      </c>
      <c r="F198" s="104">
        <f t="shared" si="26"/>
        <v>0</v>
      </c>
      <c r="G198" s="104">
        <f t="shared" si="26"/>
        <v>0</v>
      </c>
      <c r="H198" s="104">
        <f t="shared" si="26"/>
        <v>0</v>
      </c>
      <c r="I198" s="104">
        <f t="shared" si="26"/>
        <v>0</v>
      </c>
      <c r="J198" s="104">
        <f t="shared" si="26"/>
        <v>0</v>
      </c>
      <c r="K198" s="104">
        <f t="shared" si="26"/>
        <v>0</v>
      </c>
      <c r="L198" s="104">
        <f>SUM(L190+L191+L193+L194+L195+L196+L197)</f>
        <v>0</v>
      </c>
      <c r="M198" s="104">
        <f>SUM(M190+M191+M193+M194+M195+M196+M197)</f>
        <v>1388</v>
      </c>
      <c r="N198" s="104">
        <f>SUM(N190+N191+N193+N194+N195+N196+N197)</f>
        <v>0</v>
      </c>
      <c r="O198" s="104">
        <f>SUM(O190+O191+O193+O194+O195+O196+O197)</f>
        <v>280</v>
      </c>
      <c r="P198" s="104">
        <f t="shared" si="26"/>
        <v>3283</v>
      </c>
      <c r="Q198" s="104">
        <f t="shared" si="26"/>
        <v>318</v>
      </c>
      <c r="R198" s="104">
        <f t="shared" si="26"/>
        <v>0</v>
      </c>
      <c r="S198" s="104">
        <f aca="true" t="shared" si="27" ref="S198:AB198">SUM(S190+S191+S193+S194+S195+S196+S197)</f>
        <v>0</v>
      </c>
      <c r="T198" s="104">
        <f t="shared" si="27"/>
        <v>0</v>
      </c>
      <c r="U198" s="104">
        <f t="shared" si="27"/>
        <v>0</v>
      </c>
      <c r="V198" s="104">
        <f t="shared" si="27"/>
        <v>0</v>
      </c>
      <c r="W198" s="104">
        <f t="shared" si="27"/>
        <v>0</v>
      </c>
      <c r="X198" s="104">
        <f t="shared" si="27"/>
        <v>0</v>
      </c>
      <c r="Y198" s="104">
        <f t="shared" si="27"/>
        <v>0</v>
      </c>
      <c r="Z198" s="104">
        <f t="shared" si="27"/>
        <v>0</v>
      </c>
      <c r="AA198" s="104">
        <f t="shared" si="27"/>
        <v>0</v>
      </c>
      <c r="AB198" s="104">
        <f t="shared" si="27"/>
        <v>10124</v>
      </c>
      <c r="AC198" s="104">
        <f t="shared" si="26"/>
        <v>0</v>
      </c>
      <c r="AD198" s="104">
        <f t="shared" si="26"/>
        <v>0</v>
      </c>
      <c r="AE198" s="104">
        <f t="shared" si="26"/>
        <v>0</v>
      </c>
      <c r="AF198" s="104">
        <f t="shared" si="26"/>
        <v>0</v>
      </c>
      <c r="AG198" s="104">
        <f t="shared" si="26"/>
        <v>0</v>
      </c>
      <c r="AH198" s="104">
        <f t="shared" si="26"/>
        <v>0</v>
      </c>
      <c r="AI198" s="104">
        <f t="shared" si="20"/>
        <v>17475</v>
      </c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</row>
    <row r="199" spans="1:45" ht="15">
      <c r="A199" s="11" t="s">
        <v>341</v>
      </c>
      <c r="B199" s="5" t="s">
        <v>342</v>
      </c>
      <c r="C199" s="5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>
        <v>31167</v>
      </c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>
        <f t="shared" si="20"/>
        <v>31167</v>
      </c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</row>
    <row r="200" spans="1:45" ht="15">
      <c r="A200" s="11" t="s">
        <v>343</v>
      </c>
      <c r="B200" s="5" t="s">
        <v>344</v>
      </c>
      <c r="C200" s="5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>
        <v>8354</v>
      </c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>
        <f aca="true" t="shared" si="28" ref="AI200:AI263">SUM(D200:AH200)</f>
        <v>8354</v>
      </c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</row>
    <row r="201" spans="1:45" ht="15">
      <c r="A201" s="11" t="s">
        <v>345</v>
      </c>
      <c r="B201" s="5" t="s">
        <v>346</v>
      </c>
      <c r="C201" s="5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>
        <f t="shared" si="28"/>
        <v>0</v>
      </c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</row>
    <row r="202" spans="1:45" ht="15">
      <c r="A202" s="11" t="s">
        <v>347</v>
      </c>
      <c r="B202" s="5" t="s">
        <v>348</v>
      </c>
      <c r="C202" s="5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>
        <f t="shared" si="28"/>
        <v>0</v>
      </c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</row>
    <row r="203" spans="1:45" ht="15.75">
      <c r="A203" s="18" t="s">
        <v>573</v>
      </c>
      <c r="B203" s="198" t="s">
        <v>349</v>
      </c>
      <c r="C203" s="7"/>
      <c r="D203" s="104">
        <f>SUM(D199:D202)</f>
        <v>0</v>
      </c>
      <c r="E203" s="104">
        <f aca="true" t="shared" si="29" ref="E203:AC203">SUM(E199:E202)</f>
        <v>0</v>
      </c>
      <c r="F203" s="104">
        <f t="shared" si="29"/>
        <v>0</v>
      </c>
      <c r="G203" s="104">
        <f t="shared" si="29"/>
        <v>0</v>
      </c>
      <c r="H203" s="104">
        <f t="shared" si="29"/>
        <v>0</v>
      </c>
      <c r="I203" s="104">
        <f t="shared" si="29"/>
        <v>0</v>
      </c>
      <c r="J203" s="104">
        <f t="shared" si="29"/>
        <v>0</v>
      </c>
      <c r="K203" s="104">
        <f t="shared" si="29"/>
        <v>0</v>
      </c>
      <c r="L203" s="104">
        <f t="shared" si="29"/>
        <v>0</v>
      </c>
      <c r="M203" s="104">
        <f t="shared" si="29"/>
        <v>39521</v>
      </c>
      <c r="N203" s="104">
        <f t="shared" si="29"/>
        <v>0</v>
      </c>
      <c r="O203" s="104">
        <f t="shared" si="29"/>
        <v>0</v>
      </c>
      <c r="P203" s="104">
        <f t="shared" si="29"/>
        <v>0</v>
      </c>
      <c r="Q203" s="104">
        <f t="shared" si="29"/>
        <v>0</v>
      </c>
      <c r="R203" s="104">
        <f t="shared" si="29"/>
        <v>0</v>
      </c>
      <c r="S203" s="104">
        <f t="shared" si="29"/>
        <v>0</v>
      </c>
      <c r="T203" s="104">
        <f t="shared" si="29"/>
        <v>0</v>
      </c>
      <c r="U203" s="104">
        <f t="shared" si="29"/>
        <v>0</v>
      </c>
      <c r="V203" s="104">
        <f aca="true" t="shared" si="30" ref="V203:AB203">SUM(V199:V202)</f>
        <v>0</v>
      </c>
      <c r="W203" s="104">
        <f t="shared" si="30"/>
        <v>0</v>
      </c>
      <c r="X203" s="104">
        <f t="shared" si="30"/>
        <v>0</v>
      </c>
      <c r="Y203" s="104">
        <f t="shared" si="30"/>
        <v>0</v>
      </c>
      <c r="Z203" s="104">
        <f t="shared" si="30"/>
        <v>0</v>
      </c>
      <c r="AA203" s="104">
        <f t="shared" si="30"/>
        <v>0</v>
      </c>
      <c r="AB203" s="104">
        <f t="shared" si="30"/>
        <v>0</v>
      </c>
      <c r="AC203" s="104">
        <f t="shared" si="29"/>
        <v>0</v>
      </c>
      <c r="AD203" s="104"/>
      <c r="AE203" s="104"/>
      <c r="AF203" s="104"/>
      <c r="AG203" s="104"/>
      <c r="AH203" s="104"/>
      <c r="AI203" s="104">
        <f t="shared" si="28"/>
        <v>39521</v>
      </c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</row>
    <row r="204" spans="1:45" ht="25.5">
      <c r="A204" s="9" t="s">
        <v>350</v>
      </c>
      <c r="B204" s="7" t="s">
        <v>351</v>
      </c>
      <c r="C204" s="5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>
        <f t="shared" si="28"/>
        <v>0</v>
      </c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</row>
    <row r="205" spans="1:45" ht="15">
      <c r="A205" s="11" t="s">
        <v>78</v>
      </c>
      <c r="B205" s="5" t="s">
        <v>352</v>
      </c>
      <c r="C205" s="5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>
        <f t="shared" si="28"/>
        <v>0</v>
      </c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</row>
    <row r="206" spans="1:45" ht="15">
      <c r="A206" s="11" t="s">
        <v>79</v>
      </c>
      <c r="B206" s="5" t="s">
        <v>352</v>
      </c>
      <c r="C206" s="5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>
        <f t="shared" si="28"/>
        <v>0</v>
      </c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</row>
    <row r="207" spans="1:45" ht="30">
      <c r="A207" s="11" t="s">
        <v>80</v>
      </c>
      <c r="B207" s="5" t="s">
        <v>352</v>
      </c>
      <c r="C207" s="5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>
        <f t="shared" si="28"/>
        <v>0</v>
      </c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</row>
    <row r="208" spans="1:45" ht="15">
      <c r="A208" s="11" t="s">
        <v>81</v>
      </c>
      <c r="B208" s="5" t="s">
        <v>352</v>
      </c>
      <c r="C208" s="5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>
        <f t="shared" si="28"/>
        <v>0</v>
      </c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</row>
    <row r="209" spans="1:45" ht="15">
      <c r="A209" s="11" t="s">
        <v>82</v>
      </c>
      <c r="B209" s="5" t="s">
        <v>352</v>
      </c>
      <c r="C209" s="5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>
        <f t="shared" si="28"/>
        <v>0</v>
      </c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</row>
    <row r="210" spans="1:45" ht="15">
      <c r="A210" s="11" t="s">
        <v>83</v>
      </c>
      <c r="B210" s="5" t="s">
        <v>352</v>
      </c>
      <c r="C210" s="5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>
        <f t="shared" si="28"/>
        <v>0</v>
      </c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</row>
    <row r="211" spans="1:45" ht="15">
      <c r="A211" s="11" t="s">
        <v>84</v>
      </c>
      <c r="B211" s="5" t="s">
        <v>352</v>
      </c>
      <c r="C211" s="5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>
        <f t="shared" si="28"/>
        <v>0</v>
      </c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</row>
    <row r="212" spans="1:45" ht="15">
      <c r="A212" s="11" t="s">
        <v>85</v>
      </c>
      <c r="B212" s="5" t="s">
        <v>352</v>
      </c>
      <c r="C212" s="5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>
        <f t="shared" si="28"/>
        <v>0</v>
      </c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</row>
    <row r="213" spans="1:45" ht="15">
      <c r="A213" s="11" t="s">
        <v>86</v>
      </c>
      <c r="B213" s="5" t="s">
        <v>352</v>
      </c>
      <c r="C213" s="5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>
        <f t="shared" si="28"/>
        <v>0</v>
      </c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</row>
    <row r="214" spans="1:45" ht="15">
      <c r="A214" s="11" t="s">
        <v>87</v>
      </c>
      <c r="B214" s="5" t="s">
        <v>352</v>
      </c>
      <c r="C214" s="5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>
        <f t="shared" si="28"/>
        <v>0</v>
      </c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</row>
    <row r="215" spans="1:45" ht="25.5">
      <c r="A215" s="9" t="s">
        <v>578</v>
      </c>
      <c r="B215" s="7" t="s">
        <v>352</v>
      </c>
      <c r="C215" s="5"/>
      <c r="D215" s="104">
        <f aca="true" t="shared" si="31" ref="D215:AH215">SUM(D205:D214)</f>
        <v>0</v>
      </c>
      <c r="E215" s="104">
        <f t="shared" si="31"/>
        <v>0</v>
      </c>
      <c r="F215" s="104">
        <f t="shared" si="31"/>
        <v>0</v>
      </c>
      <c r="G215" s="104">
        <f t="shared" si="31"/>
        <v>0</v>
      </c>
      <c r="H215" s="104">
        <f t="shared" si="31"/>
        <v>0</v>
      </c>
      <c r="I215" s="104">
        <f t="shared" si="31"/>
        <v>0</v>
      </c>
      <c r="J215" s="104">
        <f t="shared" si="31"/>
        <v>0</v>
      </c>
      <c r="K215" s="104">
        <f t="shared" si="31"/>
        <v>0</v>
      </c>
      <c r="L215" s="104">
        <f t="shared" si="31"/>
        <v>0</v>
      </c>
      <c r="M215" s="104">
        <f t="shared" si="31"/>
        <v>0</v>
      </c>
      <c r="N215" s="104">
        <f t="shared" si="31"/>
        <v>0</v>
      </c>
      <c r="O215" s="104">
        <f t="shared" si="31"/>
        <v>0</v>
      </c>
      <c r="P215" s="104">
        <f t="shared" si="31"/>
        <v>0</v>
      </c>
      <c r="Q215" s="104">
        <f t="shared" si="31"/>
        <v>0</v>
      </c>
      <c r="R215" s="104">
        <f t="shared" si="31"/>
        <v>0</v>
      </c>
      <c r="S215" s="104">
        <f t="shared" si="31"/>
        <v>0</v>
      </c>
      <c r="T215" s="104">
        <f t="shared" si="31"/>
        <v>0</v>
      </c>
      <c r="U215" s="104">
        <f t="shared" si="31"/>
        <v>0</v>
      </c>
      <c r="V215" s="104">
        <f t="shared" si="31"/>
        <v>0</v>
      </c>
      <c r="W215" s="104">
        <f t="shared" si="31"/>
        <v>0</v>
      </c>
      <c r="X215" s="104">
        <f t="shared" si="31"/>
        <v>0</v>
      </c>
      <c r="Y215" s="104">
        <f t="shared" si="31"/>
        <v>0</v>
      </c>
      <c r="Z215" s="104">
        <f t="shared" si="31"/>
        <v>0</v>
      </c>
      <c r="AA215" s="104">
        <f t="shared" si="31"/>
        <v>0</v>
      </c>
      <c r="AB215" s="104">
        <f t="shared" si="31"/>
        <v>0</v>
      </c>
      <c r="AC215" s="104">
        <f t="shared" si="31"/>
        <v>0</v>
      </c>
      <c r="AD215" s="104">
        <f t="shared" si="31"/>
        <v>0</v>
      </c>
      <c r="AE215" s="104">
        <f t="shared" si="31"/>
        <v>0</v>
      </c>
      <c r="AF215" s="104">
        <f t="shared" si="31"/>
        <v>0</v>
      </c>
      <c r="AG215" s="104">
        <f t="shared" si="31"/>
        <v>0</v>
      </c>
      <c r="AH215" s="104">
        <f t="shared" si="31"/>
        <v>0</v>
      </c>
      <c r="AI215" s="104">
        <f t="shared" si="28"/>
        <v>0</v>
      </c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</row>
    <row r="216" spans="1:45" ht="15">
      <c r="A216" s="11" t="s">
        <v>78</v>
      </c>
      <c r="B216" s="5" t="s">
        <v>353</v>
      </c>
      <c r="C216" s="5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>
        <f t="shared" si="28"/>
        <v>0</v>
      </c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</row>
    <row r="217" spans="1:45" ht="15">
      <c r="A217" s="11" t="s">
        <v>79</v>
      </c>
      <c r="B217" s="5" t="s">
        <v>353</v>
      </c>
      <c r="C217" s="5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>
        <f t="shared" si="28"/>
        <v>0</v>
      </c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</row>
    <row r="218" spans="1:45" ht="30">
      <c r="A218" s="11" t="s">
        <v>80</v>
      </c>
      <c r="B218" s="5" t="s">
        <v>353</v>
      </c>
      <c r="C218" s="5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>
        <f t="shared" si="28"/>
        <v>0</v>
      </c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</row>
    <row r="219" spans="1:45" ht="15">
      <c r="A219" s="11" t="s">
        <v>81</v>
      </c>
      <c r="B219" s="5" t="s">
        <v>353</v>
      </c>
      <c r="C219" s="5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>
        <f t="shared" si="28"/>
        <v>0</v>
      </c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</row>
    <row r="220" spans="1:45" ht="15">
      <c r="A220" s="11" t="s">
        <v>82</v>
      </c>
      <c r="B220" s="5" t="s">
        <v>353</v>
      </c>
      <c r="C220" s="5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>
        <f t="shared" si="28"/>
        <v>0</v>
      </c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</row>
    <row r="221" spans="1:45" ht="15">
      <c r="A221" s="11" t="s">
        <v>83</v>
      </c>
      <c r="B221" s="5" t="s">
        <v>353</v>
      </c>
      <c r="C221" s="5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>
        <f t="shared" si="28"/>
        <v>0</v>
      </c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</row>
    <row r="222" spans="1:45" ht="15">
      <c r="A222" s="11" t="s">
        <v>84</v>
      </c>
      <c r="B222" s="5" t="s">
        <v>353</v>
      </c>
      <c r="C222" s="5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>
        <f t="shared" si="28"/>
        <v>0</v>
      </c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</row>
    <row r="223" spans="1:45" ht="15">
      <c r="A223" s="11" t="s">
        <v>85</v>
      </c>
      <c r="B223" s="5" t="s">
        <v>353</v>
      </c>
      <c r="C223" s="5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>
        <f t="shared" si="28"/>
        <v>0</v>
      </c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</row>
    <row r="224" spans="1:45" ht="15">
      <c r="A224" s="11" t="s">
        <v>86</v>
      </c>
      <c r="B224" s="5" t="s">
        <v>353</v>
      </c>
      <c r="C224" s="5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>
        <f t="shared" si="28"/>
        <v>0</v>
      </c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</row>
    <row r="225" spans="1:45" ht="15">
      <c r="A225" s="11" t="s">
        <v>87</v>
      </c>
      <c r="B225" s="5" t="s">
        <v>353</v>
      </c>
      <c r="C225" s="5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>
        <f t="shared" si="28"/>
        <v>0</v>
      </c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</row>
    <row r="226" spans="1:45" ht="25.5">
      <c r="A226" s="9" t="s">
        <v>577</v>
      </c>
      <c r="B226" s="7" t="s">
        <v>353</v>
      </c>
      <c r="C226" s="5"/>
      <c r="D226" s="104">
        <f aca="true" t="shared" si="32" ref="D226:AH226">SUM(D216:D225)</f>
        <v>0</v>
      </c>
      <c r="E226" s="104">
        <f t="shared" si="32"/>
        <v>0</v>
      </c>
      <c r="F226" s="104">
        <f t="shared" si="32"/>
        <v>0</v>
      </c>
      <c r="G226" s="104">
        <f t="shared" si="32"/>
        <v>0</v>
      </c>
      <c r="H226" s="104">
        <f t="shared" si="32"/>
        <v>0</v>
      </c>
      <c r="I226" s="104">
        <f t="shared" si="32"/>
        <v>0</v>
      </c>
      <c r="J226" s="104">
        <f t="shared" si="32"/>
        <v>0</v>
      </c>
      <c r="K226" s="104">
        <f t="shared" si="32"/>
        <v>0</v>
      </c>
      <c r="L226" s="104">
        <f t="shared" si="32"/>
        <v>0</v>
      </c>
      <c r="M226" s="104">
        <f t="shared" si="32"/>
        <v>0</v>
      </c>
      <c r="N226" s="104">
        <f t="shared" si="32"/>
        <v>0</v>
      </c>
      <c r="O226" s="104">
        <f t="shared" si="32"/>
        <v>0</v>
      </c>
      <c r="P226" s="104">
        <f t="shared" si="32"/>
        <v>0</v>
      </c>
      <c r="Q226" s="104">
        <f t="shared" si="32"/>
        <v>0</v>
      </c>
      <c r="R226" s="104">
        <f t="shared" si="32"/>
        <v>0</v>
      </c>
      <c r="S226" s="104">
        <f t="shared" si="32"/>
        <v>0</v>
      </c>
      <c r="T226" s="104">
        <f t="shared" si="32"/>
        <v>0</v>
      </c>
      <c r="U226" s="104">
        <f t="shared" si="32"/>
        <v>0</v>
      </c>
      <c r="V226" s="104">
        <f t="shared" si="32"/>
        <v>0</v>
      </c>
      <c r="W226" s="104">
        <f t="shared" si="32"/>
        <v>0</v>
      </c>
      <c r="X226" s="104">
        <f t="shared" si="32"/>
        <v>0</v>
      </c>
      <c r="Y226" s="104">
        <f t="shared" si="32"/>
        <v>0</v>
      </c>
      <c r="Z226" s="104">
        <f t="shared" si="32"/>
        <v>0</v>
      </c>
      <c r="AA226" s="104">
        <f t="shared" si="32"/>
        <v>0</v>
      </c>
      <c r="AB226" s="104">
        <f t="shared" si="32"/>
        <v>0</v>
      </c>
      <c r="AC226" s="104">
        <f t="shared" si="32"/>
        <v>0</v>
      </c>
      <c r="AD226" s="104">
        <f t="shared" si="32"/>
        <v>0</v>
      </c>
      <c r="AE226" s="104">
        <f t="shared" si="32"/>
        <v>0</v>
      </c>
      <c r="AF226" s="104">
        <f t="shared" si="32"/>
        <v>0</v>
      </c>
      <c r="AG226" s="104">
        <f t="shared" si="32"/>
        <v>0</v>
      </c>
      <c r="AH226" s="104">
        <f t="shared" si="32"/>
        <v>0</v>
      </c>
      <c r="AI226" s="104">
        <f t="shared" si="28"/>
        <v>0</v>
      </c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</row>
    <row r="227" spans="1:45" ht="15">
      <c r="A227" s="11" t="s">
        <v>78</v>
      </c>
      <c r="B227" s="5" t="s">
        <v>354</v>
      </c>
      <c r="C227" s="5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>
        <f t="shared" si="28"/>
        <v>0</v>
      </c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</row>
    <row r="228" spans="1:45" ht="15">
      <c r="A228" s="11" t="s">
        <v>79</v>
      </c>
      <c r="B228" s="5" t="s">
        <v>354</v>
      </c>
      <c r="C228" s="5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>
        <f t="shared" si="28"/>
        <v>0</v>
      </c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</row>
    <row r="229" spans="1:45" ht="30">
      <c r="A229" s="11" t="s">
        <v>80</v>
      </c>
      <c r="B229" s="5" t="s">
        <v>354</v>
      </c>
      <c r="C229" s="5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>
        <f t="shared" si="28"/>
        <v>0</v>
      </c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</row>
    <row r="230" spans="1:45" ht="15">
      <c r="A230" s="11" t="s">
        <v>81</v>
      </c>
      <c r="B230" s="5" t="s">
        <v>354</v>
      </c>
      <c r="C230" s="5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>
        <f t="shared" si="28"/>
        <v>0</v>
      </c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</row>
    <row r="231" spans="1:45" ht="15">
      <c r="A231" s="11" t="s">
        <v>82</v>
      </c>
      <c r="B231" s="5" t="s">
        <v>354</v>
      </c>
      <c r="C231" s="5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>
        <f t="shared" si="28"/>
        <v>0</v>
      </c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</row>
    <row r="232" spans="1:45" ht="15">
      <c r="A232" s="11" t="s">
        <v>83</v>
      </c>
      <c r="B232" s="5" t="s">
        <v>354</v>
      </c>
      <c r="C232" s="5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>
        <f t="shared" si="28"/>
        <v>0</v>
      </c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</row>
    <row r="233" spans="1:45" ht="15">
      <c r="A233" s="11" t="s">
        <v>84</v>
      </c>
      <c r="B233" s="5" t="s">
        <v>354</v>
      </c>
      <c r="C233" s="5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>
        <f t="shared" si="28"/>
        <v>0</v>
      </c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</row>
    <row r="234" spans="1:45" ht="15">
      <c r="A234" s="11" t="s">
        <v>85</v>
      </c>
      <c r="B234" s="5" t="s">
        <v>354</v>
      </c>
      <c r="C234" s="5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>
        <f t="shared" si="28"/>
        <v>0</v>
      </c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</row>
    <row r="235" spans="1:45" ht="15">
      <c r="A235" s="11" t="s">
        <v>86</v>
      </c>
      <c r="B235" s="5" t="s">
        <v>354</v>
      </c>
      <c r="C235" s="5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>
        <f t="shared" si="28"/>
        <v>0</v>
      </c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</row>
    <row r="236" spans="1:45" ht="15">
      <c r="A236" s="11" t="s">
        <v>87</v>
      </c>
      <c r="B236" s="5" t="s">
        <v>354</v>
      </c>
      <c r="C236" s="5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>
        <f t="shared" si="28"/>
        <v>0</v>
      </c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</row>
    <row r="237" spans="1:45" ht="15">
      <c r="A237" s="9" t="s">
        <v>576</v>
      </c>
      <c r="B237" s="7" t="s">
        <v>354</v>
      </c>
      <c r="C237" s="5"/>
      <c r="D237" s="104">
        <f>SUM(D227:D236)</f>
        <v>0</v>
      </c>
      <c r="E237" s="104">
        <f aca="true" t="shared" si="33" ref="E237:K237">SUM(E227:E236)</f>
        <v>0</v>
      </c>
      <c r="F237" s="104">
        <f t="shared" si="33"/>
        <v>0</v>
      </c>
      <c r="G237" s="104">
        <f t="shared" si="33"/>
        <v>0</v>
      </c>
      <c r="H237" s="104">
        <f t="shared" si="33"/>
        <v>0</v>
      </c>
      <c r="I237" s="104">
        <f t="shared" si="33"/>
        <v>0</v>
      </c>
      <c r="J237" s="104">
        <f t="shared" si="33"/>
        <v>0</v>
      </c>
      <c r="K237" s="104">
        <f t="shared" si="33"/>
        <v>0</v>
      </c>
      <c r="L237" s="104">
        <f aca="true" t="shared" si="34" ref="L237:AC237">SUM(L227:L236)</f>
        <v>0</v>
      </c>
      <c r="M237" s="104">
        <f t="shared" si="34"/>
        <v>0</v>
      </c>
      <c r="N237" s="104">
        <f t="shared" si="34"/>
        <v>0</v>
      </c>
      <c r="O237" s="104">
        <f t="shared" si="34"/>
        <v>0</v>
      </c>
      <c r="P237" s="104">
        <f t="shared" si="34"/>
        <v>0</v>
      </c>
      <c r="Q237" s="104">
        <f t="shared" si="34"/>
        <v>0</v>
      </c>
      <c r="R237" s="104">
        <f t="shared" si="34"/>
        <v>0</v>
      </c>
      <c r="S237" s="104">
        <f t="shared" si="34"/>
        <v>0</v>
      </c>
      <c r="T237" s="104">
        <f t="shared" si="34"/>
        <v>0</v>
      </c>
      <c r="U237" s="104">
        <f t="shared" si="34"/>
        <v>0</v>
      </c>
      <c r="V237" s="104">
        <f t="shared" si="34"/>
        <v>0</v>
      </c>
      <c r="W237" s="104">
        <f t="shared" si="34"/>
        <v>0</v>
      </c>
      <c r="X237" s="104">
        <f t="shared" si="34"/>
        <v>0</v>
      </c>
      <c r="Y237" s="104">
        <f t="shared" si="34"/>
        <v>0</v>
      </c>
      <c r="Z237" s="104">
        <f t="shared" si="34"/>
        <v>0</v>
      </c>
      <c r="AA237" s="104">
        <f t="shared" si="34"/>
        <v>0</v>
      </c>
      <c r="AB237" s="104">
        <f t="shared" si="34"/>
        <v>0</v>
      </c>
      <c r="AC237" s="104">
        <f t="shared" si="34"/>
        <v>0</v>
      </c>
      <c r="AD237" s="104"/>
      <c r="AE237" s="104"/>
      <c r="AF237" s="104"/>
      <c r="AG237" s="104"/>
      <c r="AH237" s="104"/>
      <c r="AI237" s="104">
        <f t="shared" si="28"/>
        <v>0</v>
      </c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</row>
    <row r="238" spans="1:45" ht="25.5">
      <c r="A238" s="9" t="s">
        <v>805</v>
      </c>
      <c r="B238" s="7" t="s">
        <v>355</v>
      </c>
      <c r="C238" s="5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>
        <f t="shared" si="28"/>
        <v>0</v>
      </c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</row>
    <row r="239" spans="1:45" ht="27">
      <c r="A239" s="17" t="s">
        <v>803</v>
      </c>
      <c r="B239" s="199" t="s">
        <v>355</v>
      </c>
      <c r="C239" s="5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>
        <f t="shared" si="28"/>
        <v>0</v>
      </c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</row>
    <row r="240" spans="1:45" ht="15">
      <c r="A240" s="11" t="s">
        <v>88</v>
      </c>
      <c r="B240" s="4" t="s">
        <v>356</v>
      </c>
      <c r="C240" s="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>
        <f t="shared" si="28"/>
        <v>0</v>
      </c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</row>
    <row r="241" spans="1:45" ht="15">
      <c r="A241" s="11" t="s">
        <v>89</v>
      </c>
      <c r="B241" s="5" t="s">
        <v>356</v>
      </c>
      <c r="C241" s="5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>
        <f t="shared" si="28"/>
        <v>0</v>
      </c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</row>
    <row r="242" spans="1:45" ht="15">
      <c r="A242" s="11" t="s">
        <v>90</v>
      </c>
      <c r="B242" s="4" t="s">
        <v>356</v>
      </c>
      <c r="C242" s="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>
        <f t="shared" si="28"/>
        <v>0</v>
      </c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</row>
    <row r="243" spans="1:45" ht="15">
      <c r="A243" s="4" t="s">
        <v>91</v>
      </c>
      <c r="B243" s="5" t="s">
        <v>356</v>
      </c>
      <c r="C243" s="5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>
        <f t="shared" si="28"/>
        <v>0</v>
      </c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</row>
    <row r="244" spans="1:45" ht="15">
      <c r="A244" s="4" t="s">
        <v>92</v>
      </c>
      <c r="B244" s="4" t="s">
        <v>356</v>
      </c>
      <c r="C244" s="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>
        <f t="shared" si="28"/>
        <v>0</v>
      </c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</row>
    <row r="245" spans="1:45" ht="15">
      <c r="A245" s="4" t="s">
        <v>93</v>
      </c>
      <c r="B245" s="5" t="s">
        <v>356</v>
      </c>
      <c r="C245" s="5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>
        <f t="shared" si="28"/>
        <v>0</v>
      </c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</row>
    <row r="246" spans="1:45" ht="15">
      <c r="A246" s="11" t="s">
        <v>94</v>
      </c>
      <c r="B246" s="4" t="s">
        <v>356</v>
      </c>
      <c r="C246" s="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>
        <f t="shared" si="28"/>
        <v>0</v>
      </c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</row>
    <row r="247" spans="1:45" ht="15">
      <c r="A247" s="11" t="s">
        <v>98</v>
      </c>
      <c r="B247" s="5" t="s">
        <v>356</v>
      </c>
      <c r="C247" s="5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>
        <f t="shared" si="28"/>
        <v>0</v>
      </c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</row>
    <row r="248" spans="1:45" ht="15">
      <c r="A248" s="11" t="s">
        <v>96</v>
      </c>
      <c r="B248" s="4" t="s">
        <v>356</v>
      </c>
      <c r="C248" s="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>
        <f t="shared" si="28"/>
        <v>0</v>
      </c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</row>
    <row r="249" spans="1:45" ht="15">
      <c r="A249" s="11" t="s">
        <v>97</v>
      </c>
      <c r="B249" s="5" t="s">
        <v>356</v>
      </c>
      <c r="C249" s="5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>
        <f t="shared" si="28"/>
        <v>0</v>
      </c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</row>
    <row r="250" spans="1:45" ht="25.5">
      <c r="A250" s="9" t="s">
        <v>575</v>
      </c>
      <c r="B250" s="7" t="s">
        <v>356</v>
      </c>
      <c r="C250" s="5"/>
      <c r="D250" s="104">
        <f aca="true" t="shared" si="35" ref="D250:AC250">SUM(D240:D249)</f>
        <v>0</v>
      </c>
      <c r="E250" s="104">
        <f t="shared" si="35"/>
        <v>0</v>
      </c>
      <c r="F250" s="104">
        <f t="shared" si="35"/>
        <v>0</v>
      </c>
      <c r="G250" s="104">
        <f t="shared" si="35"/>
        <v>0</v>
      </c>
      <c r="H250" s="104">
        <f t="shared" si="35"/>
        <v>0</v>
      </c>
      <c r="I250" s="104">
        <f t="shared" si="35"/>
        <v>0</v>
      </c>
      <c r="J250" s="104">
        <f t="shared" si="35"/>
        <v>0</v>
      </c>
      <c r="K250" s="104">
        <f t="shared" si="35"/>
        <v>0</v>
      </c>
      <c r="L250" s="104">
        <f t="shared" si="35"/>
        <v>0</v>
      </c>
      <c r="M250" s="104">
        <f t="shared" si="35"/>
        <v>0</v>
      </c>
      <c r="N250" s="104">
        <f t="shared" si="35"/>
        <v>0</v>
      </c>
      <c r="O250" s="104">
        <f t="shared" si="35"/>
        <v>0</v>
      </c>
      <c r="P250" s="104">
        <f t="shared" si="35"/>
        <v>0</v>
      </c>
      <c r="Q250" s="104">
        <f t="shared" si="35"/>
        <v>0</v>
      </c>
      <c r="R250" s="104">
        <f t="shared" si="35"/>
        <v>0</v>
      </c>
      <c r="S250" s="104">
        <f t="shared" si="35"/>
        <v>0</v>
      </c>
      <c r="T250" s="104">
        <f t="shared" si="35"/>
        <v>0</v>
      </c>
      <c r="U250" s="104">
        <f t="shared" si="35"/>
        <v>0</v>
      </c>
      <c r="V250" s="104">
        <f t="shared" si="35"/>
        <v>0</v>
      </c>
      <c r="W250" s="104">
        <f t="shared" si="35"/>
        <v>0</v>
      </c>
      <c r="X250" s="104">
        <f t="shared" si="35"/>
        <v>0</v>
      </c>
      <c r="Y250" s="104">
        <f t="shared" si="35"/>
        <v>0</v>
      </c>
      <c r="Z250" s="104">
        <f t="shared" si="35"/>
        <v>0</v>
      </c>
      <c r="AA250" s="104">
        <f t="shared" si="35"/>
        <v>0</v>
      </c>
      <c r="AB250" s="104">
        <f t="shared" si="35"/>
        <v>0</v>
      </c>
      <c r="AC250" s="104">
        <f t="shared" si="35"/>
        <v>0</v>
      </c>
      <c r="AD250" s="104"/>
      <c r="AE250" s="104"/>
      <c r="AF250" s="104"/>
      <c r="AG250" s="104"/>
      <c r="AH250" s="104"/>
      <c r="AI250" s="104">
        <f t="shared" si="28"/>
        <v>0</v>
      </c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</row>
    <row r="251" spans="1:45" ht="15">
      <c r="A251" s="9" t="s">
        <v>357</v>
      </c>
      <c r="B251" s="7" t="s">
        <v>358</v>
      </c>
      <c r="C251" s="5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>
        <f t="shared" si="28"/>
        <v>0</v>
      </c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</row>
    <row r="252" spans="1:45" ht="15">
      <c r="A252" s="11" t="s">
        <v>88</v>
      </c>
      <c r="B252" s="4" t="s">
        <v>359</v>
      </c>
      <c r="C252" s="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>
        <f t="shared" si="28"/>
        <v>0</v>
      </c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</row>
    <row r="253" spans="1:45" ht="15">
      <c r="A253" s="11" t="s">
        <v>89</v>
      </c>
      <c r="B253" s="4" t="s">
        <v>359</v>
      </c>
      <c r="C253" s="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>
        <f t="shared" si="28"/>
        <v>0</v>
      </c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</row>
    <row r="254" spans="1:45" ht="15">
      <c r="A254" s="11" t="s">
        <v>90</v>
      </c>
      <c r="B254" s="4" t="s">
        <v>359</v>
      </c>
      <c r="C254" s="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>
        <f t="shared" si="28"/>
        <v>0</v>
      </c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</row>
    <row r="255" spans="1:45" ht="15">
      <c r="A255" s="4" t="s">
        <v>91</v>
      </c>
      <c r="B255" s="4" t="s">
        <v>359</v>
      </c>
      <c r="C255" s="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>
        <f t="shared" si="28"/>
        <v>0</v>
      </c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</row>
    <row r="256" spans="1:45" ht="15">
      <c r="A256" s="4" t="s">
        <v>92</v>
      </c>
      <c r="B256" s="4" t="s">
        <v>359</v>
      </c>
      <c r="C256" s="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>
        <f t="shared" si="28"/>
        <v>0</v>
      </c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</row>
    <row r="257" spans="1:45" ht="15">
      <c r="A257" s="4" t="s">
        <v>93</v>
      </c>
      <c r="B257" s="4" t="s">
        <v>359</v>
      </c>
      <c r="C257" s="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>
        <f t="shared" si="28"/>
        <v>0</v>
      </c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</row>
    <row r="258" spans="1:45" ht="15">
      <c r="A258" s="11" t="s">
        <v>94</v>
      </c>
      <c r="B258" s="4" t="s">
        <v>359</v>
      </c>
      <c r="C258" s="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>
        <f t="shared" si="28"/>
        <v>0</v>
      </c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</row>
    <row r="259" spans="1:45" ht="15">
      <c r="A259" s="11" t="s">
        <v>98</v>
      </c>
      <c r="B259" s="4" t="s">
        <v>359</v>
      </c>
      <c r="C259" s="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>
        <f t="shared" si="28"/>
        <v>0</v>
      </c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</row>
    <row r="260" spans="1:45" ht="15">
      <c r="A260" s="11" t="s">
        <v>96</v>
      </c>
      <c r="B260" s="4" t="s">
        <v>359</v>
      </c>
      <c r="C260" s="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>
        <f t="shared" si="28"/>
        <v>0</v>
      </c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</row>
    <row r="261" spans="1:45" ht="15">
      <c r="A261" s="11" t="s">
        <v>97</v>
      </c>
      <c r="B261" s="4" t="s">
        <v>359</v>
      </c>
      <c r="C261" s="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>
        <f t="shared" si="28"/>
        <v>0</v>
      </c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</row>
    <row r="262" spans="1:45" ht="15">
      <c r="A262" s="13" t="s">
        <v>806</v>
      </c>
      <c r="B262" s="7" t="s">
        <v>359</v>
      </c>
      <c r="C262" s="4"/>
      <c r="D262" s="104">
        <f>SUM(D252:D261)</f>
        <v>0</v>
      </c>
      <c r="E262" s="104">
        <f aca="true" t="shared" si="36" ref="E262:K262">SUM(E252:E261)</f>
        <v>0</v>
      </c>
      <c r="F262" s="104">
        <f t="shared" si="36"/>
        <v>0</v>
      </c>
      <c r="G262" s="104">
        <f t="shared" si="36"/>
        <v>0</v>
      </c>
      <c r="H262" s="104">
        <f t="shared" si="36"/>
        <v>0</v>
      </c>
      <c r="I262" s="104">
        <f t="shared" si="36"/>
        <v>0</v>
      </c>
      <c r="J262" s="104">
        <f t="shared" si="36"/>
        <v>0</v>
      </c>
      <c r="K262" s="104">
        <f t="shared" si="36"/>
        <v>0</v>
      </c>
      <c r="L262" s="104">
        <f aca="true" t="shared" si="37" ref="L262:AH262">SUM(L252:L261)</f>
        <v>0</v>
      </c>
      <c r="M262" s="104">
        <f t="shared" si="37"/>
        <v>0</v>
      </c>
      <c r="N262" s="104">
        <f t="shared" si="37"/>
        <v>0</v>
      </c>
      <c r="O262" s="104">
        <f t="shared" si="37"/>
        <v>0</v>
      </c>
      <c r="P262" s="104">
        <f t="shared" si="37"/>
        <v>0</v>
      </c>
      <c r="Q262" s="104">
        <f t="shared" si="37"/>
        <v>0</v>
      </c>
      <c r="R262" s="104">
        <f t="shared" si="37"/>
        <v>0</v>
      </c>
      <c r="S262" s="104">
        <f t="shared" si="37"/>
        <v>0</v>
      </c>
      <c r="T262" s="104">
        <f t="shared" si="37"/>
        <v>0</v>
      </c>
      <c r="U262" s="104">
        <f t="shared" si="37"/>
        <v>0</v>
      </c>
      <c r="V262" s="104">
        <f t="shared" si="37"/>
        <v>0</v>
      </c>
      <c r="W262" s="104">
        <f t="shared" si="37"/>
        <v>0</v>
      </c>
      <c r="X262" s="104">
        <f t="shared" si="37"/>
        <v>0</v>
      </c>
      <c r="Y262" s="104">
        <f t="shared" si="37"/>
        <v>0</v>
      </c>
      <c r="Z262" s="104">
        <f t="shared" si="37"/>
        <v>0</v>
      </c>
      <c r="AA262" s="104">
        <f t="shared" si="37"/>
        <v>0</v>
      </c>
      <c r="AB262" s="104">
        <f t="shared" si="37"/>
        <v>0</v>
      </c>
      <c r="AC262" s="104">
        <f t="shared" si="37"/>
        <v>0</v>
      </c>
      <c r="AD262" s="104">
        <f t="shared" si="37"/>
        <v>0</v>
      </c>
      <c r="AE262" s="104">
        <f t="shared" si="37"/>
        <v>0</v>
      </c>
      <c r="AF262" s="104">
        <f t="shared" si="37"/>
        <v>0</v>
      </c>
      <c r="AG262" s="104">
        <f t="shared" si="37"/>
        <v>0</v>
      </c>
      <c r="AH262" s="104">
        <f t="shared" si="37"/>
        <v>0</v>
      </c>
      <c r="AI262" s="104">
        <f t="shared" si="28"/>
        <v>0</v>
      </c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</row>
    <row r="263" spans="1:45" ht="15.75">
      <c r="A263" s="16" t="s">
        <v>574</v>
      </c>
      <c r="B263" s="198" t="s">
        <v>360</v>
      </c>
      <c r="C263" s="7"/>
      <c r="D263" s="104">
        <f>SUM(+D251+D250+D238+D237+D226+D215+D204)</f>
        <v>0</v>
      </c>
      <c r="E263" s="104">
        <f aca="true" t="shared" si="38" ref="E263:AH263">SUM(+E251+E250+E238+E237+E226+E215+E204)</f>
        <v>0</v>
      </c>
      <c r="F263" s="104">
        <f t="shared" si="38"/>
        <v>0</v>
      </c>
      <c r="G263" s="104">
        <f t="shared" si="38"/>
        <v>0</v>
      </c>
      <c r="H263" s="104">
        <f t="shared" si="38"/>
        <v>0</v>
      </c>
      <c r="I263" s="104">
        <f t="shared" si="38"/>
        <v>0</v>
      </c>
      <c r="J263" s="104">
        <f t="shared" si="38"/>
        <v>0</v>
      </c>
      <c r="K263" s="104">
        <f t="shared" si="38"/>
        <v>0</v>
      </c>
      <c r="L263" s="104">
        <f t="shared" si="38"/>
        <v>0</v>
      </c>
      <c r="M263" s="104">
        <f t="shared" si="38"/>
        <v>0</v>
      </c>
      <c r="N263" s="104">
        <f t="shared" si="38"/>
        <v>0</v>
      </c>
      <c r="O263" s="104">
        <f t="shared" si="38"/>
        <v>0</v>
      </c>
      <c r="P263" s="104">
        <f t="shared" si="38"/>
        <v>0</v>
      </c>
      <c r="Q263" s="104">
        <f t="shared" si="38"/>
        <v>0</v>
      </c>
      <c r="R263" s="104">
        <f t="shared" si="38"/>
        <v>0</v>
      </c>
      <c r="S263" s="104">
        <f t="shared" si="38"/>
        <v>0</v>
      </c>
      <c r="T263" s="104">
        <f t="shared" si="38"/>
        <v>0</v>
      </c>
      <c r="U263" s="104">
        <f t="shared" si="38"/>
        <v>0</v>
      </c>
      <c r="V263" s="104">
        <f t="shared" si="38"/>
        <v>0</v>
      </c>
      <c r="W263" s="104">
        <f t="shared" si="38"/>
        <v>0</v>
      </c>
      <c r="X263" s="104">
        <f t="shared" si="38"/>
        <v>0</v>
      </c>
      <c r="Y263" s="104">
        <f t="shared" si="38"/>
        <v>0</v>
      </c>
      <c r="Z263" s="104">
        <f t="shared" si="38"/>
        <v>0</v>
      </c>
      <c r="AA263" s="104">
        <f t="shared" si="38"/>
        <v>0</v>
      </c>
      <c r="AB263" s="104">
        <f t="shared" si="38"/>
        <v>0</v>
      </c>
      <c r="AC263" s="104">
        <f t="shared" si="38"/>
        <v>0</v>
      </c>
      <c r="AD263" s="104">
        <f t="shared" si="38"/>
        <v>0</v>
      </c>
      <c r="AE263" s="104">
        <f t="shared" si="38"/>
        <v>0</v>
      </c>
      <c r="AF263" s="104">
        <f t="shared" si="38"/>
        <v>0</v>
      </c>
      <c r="AG263" s="104">
        <f t="shared" si="38"/>
        <v>0</v>
      </c>
      <c r="AH263" s="104">
        <f t="shared" si="38"/>
        <v>0</v>
      </c>
      <c r="AI263" s="104">
        <f t="shared" si="28"/>
        <v>0</v>
      </c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</row>
    <row r="264" spans="1:45" ht="18">
      <c r="A264" s="216" t="s">
        <v>807</v>
      </c>
      <c r="B264" s="217" t="s">
        <v>361</v>
      </c>
      <c r="C264" s="6"/>
      <c r="D264" s="104">
        <f>SUM(+D203+D198+D189+D123+D68+D35+D27)</f>
        <v>48782</v>
      </c>
      <c r="E264" s="104">
        <f aca="true" t="shared" si="39" ref="E264:AC264">SUM(+E203+E198+E189+E123+E68+E35+E27)</f>
        <v>472</v>
      </c>
      <c r="F264" s="104">
        <f t="shared" si="39"/>
        <v>5</v>
      </c>
      <c r="G264" s="104">
        <f t="shared" si="39"/>
        <v>300</v>
      </c>
      <c r="H264" s="104">
        <f t="shared" si="39"/>
        <v>100</v>
      </c>
      <c r="I264" s="104">
        <f t="shared" si="39"/>
        <v>4873</v>
      </c>
      <c r="J264" s="104">
        <f t="shared" si="39"/>
        <v>765</v>
      </c>
      <c r="K264" s="104">
        <f t="shared" si="39"/>
        <v>145</v>
      </c>
      <c r="L264" s="104">
        <f t="shared" si="39"/>
        <v>11581</v>
      </c>
      <c r="M264" s="104">
        <f t="shared" si="39"/>
        <v>57222</v>
      </c>
      <c r="N264" s="104">
        <f t="shared" si="39"/>
        <v>353</v>
      </c>
      <c r="O264" s="104">
        <f t="shared" si="39"/>
        <v>4191</v>
      </c>
      <c r="P264" s="104">
        <f t="shared" si="39"/>
        <v>23736</v>
      </c>
      <c r="Q264" s="104">
        <f t="shared" si="39"/>
        <v>4317</v>
      </c>
      <c r="R264" s="104">
        <f t="shared" si="39"/>
        <v>9113</v>
      </c>
      <c r="S264" s="104">
        <f t="shared" si="39"/>
        <v>1165</v>
      </c>
      <c r="T264" s="104">
        <f t="shared" si="39"/>
        <v>1066</v>
      </c>
      <c r="U264" s="104">
        <f t="shared" si="39"/>
        <v>36</v>
      </c>
      <c r="V264" s="104">
        <f t="shared" si="39"/>
        <v>41</v>
      </c>
      <c r="W264" s="104">
        <f t="shared" si="39"/>
        <v>30</v>
      </c>
      <c r="X264" s="104">
        <f t="shared" si="39"/>
        <v>236</v>
      </c>
      <c r="Y264" s="104">
        <f t="shared" si="39"/>
        <v>82</v>
      </c>
      <c r="Z264" s="104">
        <f t="shared" si="39"/>
        <v>336</v>
      </c>
      <c r="AA264" s="104">
        <f t="shared" si="39"/>
        <v>7</v>
      </c>
      <c r="AB264" s="104">
        <f t="shared" si="39"/>
        <v>15680</v>
      </c>
      <c r="AC264" s="104">
        <f t="shared" si="39"/>
        <v>2624</v>
      </c>
      <c r="AD264" s="104"/>
      <c r="AE264" s="104"/>
      <c r="AF264" s="104"/>
      <c r="AG264" s="104"/>
      <c r="AH264" s="104"/>
      <c r="AI264" s="104">
        <f aca="true" t="shared" si="40" ref="AI264:AI302">SUM(D264:AH264)</f>
        <v>187258</v>
      </c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</row>
    <row r="265" spans="1:45" ht="15">
      <c r="A265" s="10" t="s">
        <v>581</v>
      </c>
      <c r="B265" s="4" t="s">
        <v>362</v>
      </c>
      <c r="C265" s="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>
        <f t="shared" si="40"/>
        <v>0</v>
      </c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</row>
    <row r="266" spans="1:45" ht="15">
      <c r="A266" s="17" t="s">
        <v>363</v>
      </c>
      <c r="B266" s="17" t="s">
        <v>362</v>
      </c>
      <c r="C266" s="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>
        <f t="shared" si="40"/>
        <v>0</v>
      </c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</row>
    <row r="267" spans="1:45" ht="15">
      <c r="A267" s="17" t="s">
        <v>364</v>
      </c>
      <c r="B267" s="17" t="s">
        <v>362</v>
      </c>
      <c r="C267" s="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>
        <f t="shared" si="40"/>
        <v>0</v>
      </c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</row>
    <row r="268" spans="1:45" ht="15">
      <c r="A268" s="10" t="s">
        <v>365</v>
      </c>
      <c r="B268" s="4" t="s">
        <v>366</v>
      </c>
      <c r="C268" s="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>
        <f t="shared" si="40"/>
        <v>0</v>
      </c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</row>
    <row r="269" spans="1:45" ht="15">
      <c r="A269" s="10" t="s">
        <v>580</v>
      </c>
      <c r="B269" s="4" t="s">
        <v>367</v>
      </c>
      <c r="C269" s="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>
        <f t="shared" si="40"/>
        <v>0</v>
      </c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</row>
    <row r="270" spans="1:45" ht="15">
      <c r="A270" s="17" t="s">
        <v>363</v>
      </c>
      <c r="B270" s="17" t="s">
        <v>367</v>
      </c>
      <c r="C270" s="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>
        <f t="shared" si="40"/>
        <v>0</v>
      </c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</row>
    <row r="271" spans="1:45" ht="15">
      <c r="A271" s="17" t="s">
        <v>364</v>
      </c>
      <c r="B271" s="17" t="s">
        <v>368</v>
      </c>
      <c r="C271" s="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>
        <f t="shared" si="40"/>
        <v>0</v>
      </c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</row>
    <row r="272" spans="1:45" ht="15">
      <c r="A272" s="9" t="s">
        <v>579</v>
      </c>
      <c r="B272" s="6" t="s">
        <v>369</v>
      </c>
      <c r="C272" s="6"/>
      <c r="D272" s="104">
        <f>SUM(D265+D268+D269)</f>
        <v>0</v>
      </c>
      <c r="E272" s="104">
        <f aca="true" t="shared" si="41" ref="E272:AC272">SUM(E265+E268+E269)</f>
        <v>0</v>
      </c>
      <c r="F272" s="104">
        <f t="shared" si="41"/>
        <v>0</v>
      </c>
      <c r="G272" s="104">
        <f t="shared" si="41"/>
        <v>0</v>
      </c>
      <c r="H272" s="104">
        <f t="shared" si="41"/>
        <v>0</v>
      </c>
      <c r="I272" s="104">
        <f t="shared" si="41"/>
        <v>0</v>
      </c>
      <c r="J272" s="104">
        <f t="shared" si="41"/>
        <v>0</v>
      </c>
      <c r="K272" s="104">
        <f t="shared" si="41"/>
        <v>0</v>
      </c>
      <c r="L272" s="104">
        <f t="shared" si="41"/>
        <v>0</v>
      </c>
      <c r="M272" s="104">
        <f t="shared" si="41"/>
        <v>0</v>
      </c>
      <c r="N272" s="104">
        <f t="shared" si="41"/>
        <v>0</v>
      </c>
      <c r="O272" s="104">
        <f t="shared" si="41"/>
        <v>0</v>
      </c>
      <c r="P272" s="104">
        <f t="shared" si="41"/>
        <v>0</v>
      </c>
      <c r="Q272" s="104">
        <f t="shared" si="41"/>
        <v>0</v>
      </c>
      <c r="R272" s="104">
        <f t="shared" si="41"/>
        <v>0</v>
      </c>
      <c r="S272" s="104">
        <f t="shared" si="41"/>
        <v>0</v>
      </c>
      <c r="T272" s="104">
        <f t="shared" si="41"/>
        <v>0</v>
      </c>
      <c r="U272" s="104">
        <f t="shared" si="41"/>
        <v>0</v>
      </c>
      <c r="V272" s="104">
        <f t="shared" si="41"/>
        <v>0</v>
      </c>
      <c r="W272" s="104">
        <f t="shared" si="41"/>
        <v>0</v>
      </c>
      <c r="X272" s="104">
        <f t="shared" si="41"/>
        <v>0</v>
      </c>
      <c r="Y272" s="104">
        <f t="shared" si="41"/>
        <v>0</v>
      </c>
      <c r="Z272" s="104">
        <f t="shared" si="41"/>
        <v>0</v>
      </c>
      <c r="AA272" s="104">
        <f t="shared" si="41"/>
        <v>0</v>
      </c>
      <c r="AB272" s="104">
        <f t="shared" si="41"/>
        <v>0</v>
      </c>
      <c r="AC272" s="104">
        <f t="shared" si="41"/>
        <v>0</v>
      </c>
      <c r="AD272" s="104"/>
      <c r="AE272" s="104"/>
      <c r="AF272" s="104"/>
      <c r="AG272" s="104"/>
      <c r="AH272" s="104"/>
      <c r="AI272" s="104">
        <f t="shared" si="40"/>
        <v>0</v>
      </c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</row>
    <row r="273" spans="1:45" ht="15">
      <c r="A273" s="19" t="s">
        <v>584</v>
      </c>
      <c r="B273" s="4" t="s">
        <v>370</v>
      </c>
      <c r="C273" s="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>
        <f t="shared" si="40"/>
        <v>0</v>
      </c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</row>
    <row r="274" spans="1:45" ht="15">
      <c r="A274" s="17" t="s">
        <v>371</v>
      </c>
      <c r="B274" s="17" t="s">
        <v>370</v>
      </c>
      <c r="C274" s="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>
        <f t="shared" si="40"/>
        <v>0</v>
      </c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</row>
    <row r="275" spans="1:45" ht="15">
      <c r="A275" s="17" t="s">
        <v>372</v>
      </c>
      <c r="B275" s="17" t="s">
        <v>370</v>
      </c>
      <c r="C275" s="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>
        <f t="shared" si="40"/>
        <v>0</v>
      </c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</row>
    <row r="276" spans="1:45" ht="15">
      <c r="A276" s="19" t="s">
        <v>585</v>
      </c>
      <c r="B276" s="4" t="s">
        <v>373</v>
      </c>
      <c r="C276" s="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>
        <f t="shared" si="40"/>
        <v>0</v>
      </c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</row>
    <row r="277" spans="1:45" ht="15">
      <c r="A277" s="17" t="s">
        <v>364</v>
      </c>
      <c r="B277" s="17" t="s">
        <v>373</v>
      </c>
      <c r="C277" s="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>
        <f t="shared" si="40"/>
        <v>0</v>
      </c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</row>
    <row r="278" spans="1:45" ht="15">
      <c r="A278" s="11" t="s">
        <v>374</v>
      </c>
      <c r="B278" s="4" t="s">
        <v>375</v>
      </c>
      <c r="C278" s="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>
        <f t="shared" si="40"/>
        <v>0</v>
      </c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</row>
    <row r="279" spans="1:45" ht="15">
      <c r="A279" s="11" t="s">
        <v>586</v>
      </c>
      <c r="B279" s="4" t="s">
        <v>376</v>
      </c>
      <c r="C279" s="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>
        <f t="shared" si="40"/>
        <v>0</v>
      </c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</row>
    <row r="280" spans="1:45" ht="15">
      <c r="A280" s="17" t="s">
        <v>372</v>
      </c>
      <c r="B280" s="17" t="s">
        <v>376</v>
      </c>
      <c r="C280" s="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>
        <f t="shared" si="40"/>
        <v>0</v>
      </c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</row>
    <row r="281" spans="1:45" ht="15">
      <c r="A281" s="17" t="s">
        <v>364</v>
      </c>
      <c r="B281" s="17" t="s">
        <v>376</v>
      </c>
      <c r="C281" s="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>
        <f t="shared" si="40"/>
        <v>0</v>
      </c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</row>
    <row r="282" spans="1:45" ht="15">
      <c r="A282" s="20" t="s">
        <v>582</v>
      </c>
      <c r="B282" s="6" t="s">
        <v>377</v>
      </c>
      <c r="C282" s="6"/>
      <c r="D282" s="104">
        <f>SUM(D273+D276+D278+D279)</f>
        <v>0</v>
      </c>
      <c r="E282" s="104">
        <f aca="true" t="shared" si="42" ref="E282:AC282">SUM(E273+E276+E278+E279)</f>
        <v>0</v>
      </c>
      <c r="F282" s="104">
        <f t="shared" si="42"/>
        <v>0</v>
      </c>
      <c r="G282" s="104">
        <f t="shared" si="42"/>
        <v>0</v>
      </c>
      <c r="H282" s="104">
        <f t="shared" si="42"/>
        <v>0</v>
      </c>
      <c r="I282" s="104">
        <f t="shared" si="42"/>
        <v>0</v>
      </c>
      <c r="J282" s="104">
        <f t="shared" si="42"/>
        <v>0</v>
      </c>
      <c r="K282" s="104">
        <f t="shared" si="42"/>
        <v>0</v>
      </c>
      <c r="L282" s="104">
        <f t="shared" si="42"/>
        <v>0</v>
      </c>
      <c r="M282" s="104">
        <f t="shared" si="42"/>
        <v>0</v>
      </c>
      <c r="N282" s="104">
        <f t="shared" si="42"/>
        <v>0</v>
      </c>
      <c r="O282" s="104">
        <f t="shared" si="42"/>
        <v>0</v>
      </c>
      <c r="P282" s="104">
        <f t="shared" si="42"/>
        <v>0</v>
      </c>
      <c r="Q282" s="104">
        <f t="shared" si="42"/>
        <v>0</v>
      </c>
      <c r="R282" s="104">
        <f t="shared" si="42"/>
        <v>0</v>
      </c>
      <c r="S282" s="104">
        <f t="shared" si="42"/>
        <v>0</v>
      </c>
      <c r="T282" s="104">
        <f t="shared" si="42"/>
        <v>0</v>
      </c>
      <c r="U282" s="104">
        <f t="shared" si="42"/>
        <v>0</v>
      </c>
      <c r="V282" s="104">
        <f t="shared" si="42"/>
        <v>0</v>
      </c>
      <c r="W282" s="104">
        <f t="shared" si="42"/>
        <v>0</v>
      </c>
      <c r="X282" s="104">
        <f t="shared" si="42"/>
        <v>0</v>
      </c>
      <c r="Y282" s="104">
        <f t="shared" si="42"/>
        <v>0</v>
      </c>
      <c r="Z282" s="104">
        <f t="shared" si="42"/>
        <v>0</v>
      </c>
      <c r="AA282" s="104">
        <f t="shared" si="42"/>
        <v>0</v>
      </c>
      <c r="AB282" s="104">
        <f t="shared" si="42"/>
        <v>0</v>
      </c>
      <c r="AC282" s="104">
        <f t="shared" si="42"/>
        <v>0</v>
      </c>
      <c r="AD282" s="104"/>
      <c r="AE282" s="104"/>
      <c r="AF282" s="104"/>
      <c r="AG282" s="104"/>
      <c r="AH282" s="104"/>
      <c r="AI282" s="104">
        <f t="shared" si="40"/>
        <v>0</v>
      </c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</row>
    <row r="283" spans="1:45" ht="15">
      <c r="A283" s="19" t="s">
        <v>378</v>
      </c>
      <c r="B283" s="4" t="s">
        <v>379</v>
      </c>
      <c r="C283" s="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>
        <f t="shared" si="40"/>
        <v>0</v>
      </c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</row>
    <row r="284" spans="1:45" ht="15">
      <c r="A284" s="19" t="s">
        <v>380</v>
      </c>
      <c r="B284" s="4" t="s">
        <v>381</v>
      </c>
      <c r="C284" s="4"/>
      <c r="D284" s="104"/>
      <c r="E284" s="104"/>
      <c r="F284" s="104">
        <v>1894</v>
      </c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>
        <f t="shared" si="40"/>
        <v>1894</v>
      </c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</row>
    <row r="285" spans="1:45" ht="15">
      <c r="A285" s="20" t="s">
        <v>382</v>
      </c>
      <c r="B285" s="6" t="s">
        <v>383</v>
      </c>
      <c r="C285" s="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>
        <f t="shared" si="40"/>
        <v>0</v>
      </c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</row>
    <row r="286" spans="1:45" ht="15">
      <c r="A286" s="19" t="s">
        <v>384</v>
      </c>
      <c r="B286" s="4" t="s">
        <v>385</v>
      </c>
      <c r="C286" s="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>
        <f t="shared" si="40"/>
        <v>0</v>
      </c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</row>
    <row r="287" spans="1:45" ht="15">
      <c r="A287" s="19" t="s">
        <v>386</v>
      </c>
      <c r="B287" s="4" t="s">
        <v>387</v>
      </c>
      <c r="C287" s="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>
        <f t="shared" si="40"/>
        <v>0</v>
      </c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</row>
    <row r="288" spans="1:45" ht="15">
      <c r="A288" s="19" t="s">
        <v>388</v>
      </c>
      <c r="B288" s="4" t="s">
        <v>389</v>
      </c>
      <c r="C288" s="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>
        <f t="shared" si="40"/>
        <v>0</v>
      </c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</row>
    <row r="289" spans="1:45" ht="15">
      <c r="A289" s="46" t="s">
        <v>583</v>
      </c>
      <c r="B289" s="47" t="s">
        <v>390</v>
      </c>
      <c r="C289" s="6"/>
      <c r="D289" s="104">
        <f aca="true" t="shared" si="43" ref="D289:AC289">SUM(D272+D282+D283+D284+D285+D287+D286+D288)</f>
        <v>0</v>
      </c>
      <c r="E289" s="104">
        <f t="shared" si="43"/>
        <v>0</v>
      </c>
      <c r="F289" s="104">
        <f t="shared" si="43"/>
        <v>1894</v>
      </c>
      <c r="G289" s="104">
        <f t="shared" si="43"/>
        <v>0</v>
      </c>
      <c r="H289" s="104">
        <f t="shared" si="43"/>
        <v>0</v>
      </c>
      <c r="I289" s="104">
        <f t="shared" si="43"/>
        <v>0</v>
      </c>
      <c r="J289" s="104">
        <f t="shared" si="43"/>
        <v>0</v>
      </c>
      <c r="K289" s="104">
        <f t="shared" si="43"/>
        <v>0</v>
      </c>
      <c r="L289" s="104">
        <f t="shared" si="43"/>
        <v>0</v>
      </c>
      <c r="M289" s="104">
        <f t="shared" si="43"/>
        <v>0</v>
      </c>
      <c r="N289" s="104">
        <f t="shared" si="43"/>
        <v>0</v>
      </c>
      <c r="O289" s="104">
        <f t="shared" si="43"/>
        <v>0</v>
      </c>
      <c r="P289" s="104">
        <f t="shared" si="43"/>
        <v>0</v>
      </c>
      <c r="Q289" s="104">
        <f t="shared" si="43"/>
        <v>0</v>
      </c>
      <c r="R289" s="104">
        <f t="shared" si="43"/>
        <v>0</v>
      </c>
      <c r="S289" s="104">
        <f t="shared" si="43"/>
        <v>0</v>
      </c>
      <c r="T289" s="104">
        <f t="shared" si="43"/>
        <v>0</v>
      </c>
      <c r="U289" s="104">
        <f t="shared" si="43"/>
        <v>0</v>
      </c>
      <c r="V289" s="104">
        <f t="shared" si="43"/>
        <v>0</v>
      </c>
      <c r="W289" s="104">
        <f t="shared" si="43"/>
        <v>0</v>
      </c>
      <c r="X289" s="104">
        <f t="shared" si="43"/>
        <v>0</v>
      </c>
      <c r="Y289" s="104">
        <f t="shared" si="43"/>
        <v>0</v>
      </c>
      <c r="Z289" s="104">
        <f t="shared" si="43"/>
        <v>0</v>
      </c>
      <c r="AA289" s="104">
        <f t="shared" si="43"/>
        <v>0</v>
      </c>
      <c r="AB289" s="104">
        <f t="shared" si="43"/>
        <v>0</v>
      </c>
      <c r="AC289" s="104">
        <f t="shared" si="43"/>
        <v>0</v>
      </c>
      <c r="AD289" s="104"/>
      <c r="AE289" s="104"/>
      <c r="AF289" s="104"/>
      <c r="AG289" s="104"/>
      <c r="AH289" s="104"/>
      <c r="AI289" s="104">
        <f t="shared" si="40"/>
        <v>1894</v>
      </c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</row>
    <row r="290" spans="1:45" ht="15">
      <c r="A290" s="19" t="s">
        <v>391</v>
      </c>
      <c r="B290" s="4" t="s">
        <v>392</v>
      </c>
      <c r="C290" s="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>
        <f t="shared" si="40"/>
        <v>0</v>
      </c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</row>
    <row r="291" spans="1:45" ht="15">
      <c r="A291" s="10" t="s">
        <v>393</v>
      </c>
      <c r="B291" s="4" t="s">
        <v>394</v>
      </c>
      <c r="C291" s="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>
        <f t="shared" si="40"/>
        <v>0</v>
      </c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</row>
    <row r="292" spans="1:45" ht="15">
      <c r="A292" s="19" t="s">
        <v>587</v>
      </c>
      <c r="B292" s="4" t="s">
        <v>395</v>
      </c>
      <c r="C292" s="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>
        <f t="shared" si="40"/>
        <v>0</v>
      </c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</row>
    <row r="293" spans="1:45" ht="15">
      <c r="A293" s="17" t="s">
        <v>364</v>
      </c>
      <c r="B293" s="17" t="s">
        <v>395</v>
      </c>
      <c r="C293" s="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>
        <f t="shared" si="40"/>
        <v>0</v>
      </c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</row>
    <row r="294" spans="1:45" ht="15">
      <c r="A294" s="19" t="s">
        <v>588</v>
      </c>
      <c r="B294" s="4" t="s">
        <v>396</v>
      </c>
      <c r="C294" s="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>
        <f t="shared" si="40"/>
        <v>0</v>
      </c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</row>
    <row r="295" spans="1:45" ht="15">
      <c r="A295" s="17" t="s">
        <v>397</v>
      </c>
      <c r="B295" s="17" t="s">
        <v>396</v>
      </c>
      <c r="C295" s="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>
        <f t="shared" si="40"/>
        <v>0</v>
      </c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</row>
    <row r="296" spans="1:45" ht="15">
      <c r="A296" s="17" t="s">
        <v>398</v>
      </c>
      <c r="B296" s="17" t="s">
        <v>396</v>
      </c>
      <c r="C296" s="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>
        <f t="shared" si="40"/>
        <v>0</v>
      </c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</row>
    <row r="297" spans="1:45" ht="15">
      <c r="A297" s="17" t="s">
        <v>399</v>
      </c>
      <c r="B297" s="17" t="s">
        <v>396</v>
      </c>
      <c r="C297" s="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>
        <f t="shared" si="40"/>
        <v>0</v>
      </c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</row>
    <row r="298" spans="1:45" ht="15">
      <c r="A298" s="17" t="s">
        <v>364</v>
      </c>
      <c r="B298" s="17" t="s">
        <v>396</v>
      </c>
      <c r="C298" s="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>
        <f t="shared" si="40"/>
        <v>0</v>
      </c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</row>
    <row r="299" spans="1:45" ht="15">
      <c r="A299" s="46" t="s">
        <v>589</v>
      </c>
      <c r="B299" s="47" t="s">
        <v>400</v>
      </c>
      <c r="C299" s="6"/>
      <c r="D299" s="104">
        <f>SUM(D290+D291+D292+D294)</f>
        <v>0</v>
      </c>
      <c r="E299" s="104">
        <f aca="true" t="shared" si="44" ref="E299:AC299">SUM(E290+E291+E292+E294)</f>
        <v>0</v>
      </c>
      <c r="F299" s="104">
        <f t="shared" si="44"/>
        <v>0</v>
      </c>
      <c r="G299" s="104">
        <f t="shared" si="44"/>
        <v>0</v>
      </c>
      <c r="H299" s="104">
        <f t="shared" si="44"/>
        <v>0</v>
      </c>
      <c r="I299" s="104">
        <f t="shared" si="44"/>
        <v>0</v>
      </c>
      <c r="J299" s="104">
        <f t="shared" si="44"/>
        <v>0</v>
      </c>
      <c r="K299" s="104">
        <f t="shared" si="44"/>
        <v>0</v>
      </c>
      <c r="L299" s="104">
        <f t="shared" si="44"/>
        <v>0</v>
      </c>
      <c r="M299" s="104">
        <f t="shared" si="44"/>
        <v>0</v>
      </c>
      <c r="N299" s="104">
        <f t="shared" si="44"/>
        <v>0</v>
      </c>
      <c r="O299" s="104">
        <f t="shared" si="44"/>
        <v>0</v>
      </c>
      <c r="P299" s="104">
        <f t="shared" si="44"/>
        <v>0</v>
      </c>
      <c r="Q299" s="104">
        <f t="shared" si="44"/>
        <v>0</v>
      </c>
      <c r="R299" s="104">
        <f t="shared" si="44"/>
        <v>0</v>
      </c>
      <c r="S299" s="104">
        <f t="shared" si="44"/>
        <v>0</v>
      </c>
      <c r="T299" s="104">
        <f t="shared" si="44"/>
        <v>0</v>
      </c>
      <c r="U299" s="104">
        <f t="shared" si="44"/>
        <v>0</v>
      </c>
      <c r="V299" s="104">
        <f t="shared" si="44"/>
        <v>0</v>
      </c>
      <c r="W299" s="104">
        <f t="shared" si="44"/>
        <v>0</v>
      </c>
      <c r="X299" s="104">
        <f t="shared" si="44"/>
        <v>0</v>
      </c>
      <c r="Y299" s="104">
        <f t="shared" si="44"/>
        <v>0</v>
      </c>
      <c r="Z299" s="104">
        <f t="shared" si="44"/>
        <v>0</v>
      </c>
      <c r="AA299" s="104">
        <f t="shared" si="44"/>
        <v>0</v>
      </c>
      <c r="AB299" s="104">
        <f t="shared" si="44"/>
        <v>0</v>
      </c>
      <c r="AC299" s="104">
        <f t="shared" si="44"/>
        <v>0</v>
      </c>
      <c r="AD299" s="104"/>
      <c r="AE299" s="104"/>
      <c r="AF299" s="104"/>
      <c r="AG299" s="104"/>
      <c r="AH299" s="104"/>
      <c r="AI299" s="104">
        <f t="shared" si="40"/>
        <v>0</v>
      </c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</row>
    <row r="300" spans="1:45" ht="15">
      <c r="A300" s="218" t="s">
        <v>401</v>
      </c>
      <c r="B300" s="47" t="s">
        <v>402</v>
      </c>
      <c r="C300" s="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>
        <f t="shared" si="40"/>
        <v>0</v>
      </c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</row>
    <row r="301" spans="1:45" ht="15.75">
      <c r="A301" s="208" t="s">
        <v>808</v>
      </c>
      <c r="B301" s="40" t="s">
        <v>403</v>
      </c>
      <c r="C301" s="6"/>
      <c r="D301" s="104">
        <f>SUM(D289+D299+D300)</f>
        <v>0</v>
      </c>
      <c r="E301" s="104">
        <f aca="true" t="shared" si="45" ref="E301:K301">SUM(E289+E299+E300)</f>
        <v>0</v>
      </c>
      <c r="F301" s="104">
        <f t="shared" si="45"/>
        <v>1894</v>
      </c>
      <c r="G301" s="104">
        <f t="shared" si="45"/>
        <v>0</v>
      </c>
      <c r="H301" s="104">
        <f t="shared" si="45"/>
        <v>0</v>
      </c>
      <c r="I301" s="104">
        <f t="shared" si="45"/>
        <v>0</v>
      </c>
      <c r="J301" s="104">
        <f t="shared" si="45"/>
        <v>0</v>
      </c>
      <c r="K301" s="104">
        <f t="shared" si="45"/>
        <v>0</v>
      </c>
      <c r="L301" s="104">
        <f aca="true" t="shared" si="46" ref="L301:AC301">SUM(L289+L299+L300)</f>
        <v>0</v>
      </c>
      <c r="M301" s="104">
        <f t="shared" si="46"/>
        <v>0</v>
      </c>
      <c r="N301" s="104">
        <f t="shared" si="46"/>
        <v>0</v>
      </c>
      <c r="O301" s="104">
        <f t="shared" si="46"/>
        <v>0</v>
      </c>
      <c r="P301" s="104">
        <f t="shared" si="46"/>
        <v>0</v>
      </c>
      <c r="Q301" s="104">
        <f t="shared" si="46"/>
        <v>0</v>
      </c>
      <c r="R301" s="104">
        <f t="shared" si="46"/>
        <v>0</v>
      </c>
      <c r="S301" s="104">
        <f t="shared" si="46"/>
        <v>0</v>
      </c>
      <c r="T301" s="104">
        <f t="shared" si="46"/>
        <v>0</v>
      </c>
      <c r="U301" s="104">
        <f t="shared" si="46"/>
        <v>0</v>
      </c>
      <c r="V301" s="104">
        <f t="shared" si="46"/>
        <v>0</v>
      </c>
      <c r="W301" s="104">
        <f t="shared" si="46"/>
        <v>0</v>
      </c>
      <c r="X301" s="104">
        <f t="shared" si="46"/>
        <v>0</v>
      </c>
      <c r="Y301" s="104">
        <f t="shared" si="46"/>
        <v>0</v>
      </c>
      <c r="Z301" s="104">
        <f t="shared" si="46"/>
        <v>0</v>
      </c>
      <c r="AA301" s="104">
        <f t="shared" si="46"/>
        <v>0</v>
      </c>
      <c r="AB301" s="104">
        <f t="shared" si="46"/>
        <v>0</v>
      </c>
      <c r="AC301" s="104">
        <f t="shared" si="46"/>
        <v>0</v>
      </c>
      <c r="AD301" s="104"/>
      <c r="AE301" s="104"/>
      <c r="AF301" s="104"/>
      <c r="AG301" s="104"/>
      <c r="AH301" s="104"/>
      <c r="AI301" s="104">
        <f t="shared" si="40"/>
        <v>1894</v>
      </c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</row>
    <row r="302" spans="1:45" ht="15.75">
      <c r="A302" s="209" t="s">
        <v>674</v>
      </c>
      <c r="B302" s="45"/>
      <c r="C302" s="104"/>
      <c r="D302" s="104">
        <f aca="true" t="shared" si="47" ref="D302:AH302">SUM(D264+D301)</f>
        <v>48782</v>
      </c>
      <c r="E302" s="104">
        <f t="shared" si="47"/>
        <v>472</v>
      </c>
      <c r="F302" s="104">
        <f t="shared" si="47"/>
        <v>1899</v>
      </c>
      <c r="G302" s="104">
        <f t="shared" si="47"/>
        <v>300</v>
      </c>
      <c r="H302" s="104">
        <f t="shared" si="47"/>
        <v>100</v>
      </c>
      <c r="I302" s="104">
        <f t="shared" si="47"/>
        <v>4873</v>
      </c>
      <c r="J302" s="104">
        <f t="shared" si="47"/>
        <v>765</v>
      </c>
      <c r="K302" s="104">
        <f t="shared" si="47"/>
        <v>145</v>
      </c>
      <c r="L302" s="104">
        <f t="shared" si="47"/>
        <v>11581</v>
      </c>
      <c r="M302" s="104">
        <f t="shared" si="47"/>
        <v>57222</v>
      </c>
      <c r="N302" s="104">
        <f t="shared" si="47"/>
        <v>353</v>
      </c>
      <c r="O302" s="104">
        <f t="shared" si="47"/>
        <v>4191</v>
      </c>
      <c r="P302" s="104">
        <f t="shared" si="47"/>
        <v>23736</v>
      </c>
      <c r="Q302" s="104">
        <f t="shared" si="47"/>
        <v>4317</v>
      </c>
      <c r="R302" s="104">
        <f t="shared" si="47"/>
        <v>9113</v>
      </c>
      <c r="S302" s="104">
        <f t="shared" si="47"/>
        <v>1165</v>
      </c>
      <c r="T302" s="104">
        <f t="shared" si="47"/>
        <v>1066</v>
      </c>
      <c r="U302" s="104">
        <f t="shared" si="47"/>
        <v>36</v>
      </c>
      <c r="V302" s="104">
        <f t="shared" si="47"/>
        <v>41</v>
      </c>
      <c r="W302" s="104">
        <f t="shared" si="47"/>
        <v>30</v>
      </c>
      <c r="X302" s="104">
        <f t="shared" si="47"/>
        <v>236</v>
      </c>
      <c r="Y302" s="104">
        <f t="shared" si="47"/>
        <v>82</v>
      </c>
      <c r="Z302" s="104">
        <f t="shared" si="47"/>
        <v>336</v>
      </c>
      <c r="AA302" s="104">
        <f t="shared" si="47"/>
        <v>7</v>
      </c>
      <c r="AB302" s="104">
        <f t="shared" si="47"/>
        <v>15680</v>
      </c>
      <c r="AC302" s="104">
        <f t="shared" si="47"/>
        <v>2624</v>
      </c>
      <c r="AD302" s="104">
        <f t="shared" si="47"/>
        <v>0</v>
      </c>
      <c r="AE302" s="104">
        <f t="shared" si="47"/>
        <v>0</v>
      </c>
      <c r="AF302" s="104">
        <f t="shared" si="47"/>
        <v>0</v>
      </c>
      <c r="AG302" s="104">
        <f t="shared" si="47"/>
        <v>0</v>
      </c>
      <c r="AH302" s="104">
        <f t="shared" si="47"/>
        <v>0</v>
      </c>
      <c r="AI302" s="104">
        <f t="shared" si="40"/>
        <v>189152</v>
      </c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</row>
    <row r="303" spans="1:45" ht="1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</row>
    <row r="304" spans="1:45" ht="1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</row>
    <row r="305" spans="1:45" ht="1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</row>
    <row r="306" spans="1:45" ht="1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</row>
    <row r="307" spans="1:45" ht="1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</row>
    <row r="308" spans="1:45" ht="1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</row>
    <row r="309" spans="1:45" ht="1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</row>
    <row r="310" spans="1:45" ht="1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</row>
    <row r="311" spans="1:45" ht="1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</row>
    <row r="312" spans="1:45" ht="1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</row>
    <row r="313" spans="1:45" ht="1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</row>
    <row r="314" spans="1:45" ht="1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</row>
    <row r="315" spans="1:45" ht="1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</row>
  </sheetData>
  <sheetProtection/>
  <mergeCells count="3">
    <mergeCell ref="A1:AI1"/>
    <mergeCell ref="A2:AI2"/>
    <mergeCell ref="A3:AI3"/>
  </mergeCells>
  <printOptions/>
  <pageMargins left="0.7" right="0.7" top="0.75" bottom="0.75" header="0.3" footer="0.3"/>
  <pageSetup fitToHeight="0" fitToWidth="1" horizontalDpi="600" verticalDpi="600" orientation="landscape" paperSize="9" scale="31" r:id="rId1"/>
  <rowBreaks count="1" manualBreakCount="1">
    <brk id="194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3" t="s">
        <v>185</v>
      </c>
      <c r="B1" s="267"/>
      <c r="C1" s="267"/>
      <c r="D1" s="267"/>
      <c r="E1" s="267"/>
      <c r="F1" s="260"/>
    </row>
    <row r="2" spans="1:8" ht="24" customHeight="1">
      <c r="A2" s="261" t="s">
        <v>44</v>
      </c>
      <c r="B2" s="262"/>
      <c r="C2" s="262"/>
      <c r="D2" s="262"/>
      <c r="E2" s="262"/>
      <c r="F2" s="260"/>
      <c r="H2" s="81"/>
    </row>
    <row r="3" ht="18">
      <c r="A3" s="49"/>
    </row>
    <row r="4" ht="15">
      <c r="A4" s="3" t="s">
        <v>145</v>
      </c>
    </row>
    <row r="5" spans="1:6" ht="30">
      <c r="A5" s="1" t="s">
        <v>224</v>
      </c>
      <c r="B5" s="2" t="s">
        <v>176</v>
      </c>
      <c r="C5" s="63" t="s">
        <v>76</v>
      </c>
      <c r="D5" s="63" t="s">
        <v>77</v>
      </c>
      <c r="E5" s="63" t="s">
        <v>188</v>
      </c>
      <c r="F5" s="88" t="s">
        <v>164</v>
      </c>
    </row>
    <row r="6" spans="1:6" ht="15" customHeight="1">
      <c r="A6" s="30" t="s">
        <v>404</v>
      </c>
      <c r="B6" s="5" t="s">
        <v>405</v>
      </c>
      <c r="C6" s="26"/>
      <c r="D6" s="26"/>
      <c r="E6" s="26"/>
      <c r="F6" s="26"/>
    </row>
    <row r="7" spans="1:6" ht="15" customHeight="1">
      <c r="A7" s="4" t="s">
        <v>406</v>
      </c>
      <c r="B7" s="5" t="s">
        <v>407</v>
      </c>
      <c r="C7" s="26"/>
      <c r="D7" s="26"/>
      <c r="E7" s="26"/>
      <c r="F7" s="26"/>
    </row>
    <row r="8" spans="1:6" ht="15" customHeight="1">
      <c r="A8" s="4" t="s">
        <v>408</v>
      </c>
      <c r="B8" s="5" t="s">
        <v>409</v>
      </c>
      <c r="C8" s="26"/>
      <c r="D8" s="26"/>
      <c r="E8" s="26"/>
      <c r="F8" s="26"/>
    </row>
    <row r="9" spans="1:6" ht="15" customHeight="1">
      <c r="A9" s="4" t="s">
        <v>410</v>
      </c>
      <c r="B9" s="5" t="s">
        <v>411</v>
      </c>
      <c r="C9" s="26"/>
      <c r="D9" s="26"/>
      <c r="E9" s="26"/>
      <c r="F9" s="26"/>
    </row>
    <row r="10" spans="1:6" ht="15" customHeight="1">
      <c r="A10" s="4" t="s">
        <v>412</v>
      </c>
      <c r="B10" s="5" t="s">
        <v>413</v>
      </c>
      <c r="C10" s="26"/>
      <c r="D10" s="26"/>
      <c r="E10" s="26"/>
      <c r="F10" s="26"/>
    </row>
    <row r="11" spans="1:6" ht="15" customHeight="1">
      <c r="A11" s="4" t="s">
        <v>414</v>
      </c>
      <c r="B11" s="5" t="s">
        <v>415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416</v>
      </c>
      <c r="C12" s="26"/>
      <c r="D12" s="26"/>
      <c r="E12" s="26"/>
      <c r="F12" s="26"/>
    </row>
    <row r="13" spans="1:6" ht="15" customHeight="1">
      <c r="A13" s="4" t="s">
        <v>417</v>
      </c>
      <c r="B13" s="5" t="s">
        <v>418</v>
      </c>
      <c r="C13" s="26"/>
      <c r="D13" s="26"/>
      <c r="E13" s="26"/>
      <c r="F13" s="26"/>
    </row>
    <row r="14" spans="1:6" ht="15" customHeight="1">
      <c r="A14" s="4" t="s">
        <v>419</v>
      </c>
      <c r="B14" s="5" t="s">
        <v>420</v>
      </c>
      <c r="C14" s="26"/>
      <c r="D14" s="26"/>
      <c r="E14" s="26"/>
      <c r="F14" s="26"/>
    </row>
    <row r="15" spans="1:6" ht="15" customHeight="1">
      <c r="A15" s="4" t="s">
        <v>639</v>
      </c>
      <c r="B15" s="5" t="s">
        <v>421</v>
      </c>
      <c r="C15" s="26"/>
      <c r="D15" s="26"/>
      <c r="E15" s="26"/>
      <c r="F15" s="26"/>
    </row>
    <row r="16" spans="1:6" ht="15" customHeight="1">
      <c r="A16" s="4" t="s">
        <v>640</v>
      </c>
      <c r="B16" s="5" t="s">
        <v>422</v>
      </c>
      <c r="C16" s="26"/>
      <c r="D16" s="26"/>
      <c r="E16" s="26"/>
      <c r="F16" s="26"/>
    </row>
    <row r="17" spans="1:6" ht="15" customHeight="1">
      <c r="A17" s="4" t="s">
        <v>641</v>
      </c>
      <c r="B17" s="5" t="s">
        <v>423</v>
      </c>
      <c r="C17" s="26"/>
      <c r="D17" s="26"/>
      <c r="E17" s="26"/>
      <c r="F17" s="26"/>
    </row>
    <row r="18" spans="1:6" ht="15" customHeight="1">
      <c r="A18" s="38" t="s">
        <v>1</v>
      </c>
      <c r="B18" s="51" t="s">
        <v>424</v>
      </c>
      <c r="C18" s="26"/>
      <c r="D18" s="26"/>
      <c r="E18" s="26"/>
      <c r="F18" s="26"/>
    </row>
    <row r="19" spans="1:6" ht="15" customHeight="1">
      <c r="A19" s="4" t="s">
        <v>645</v>
      </c>
      <c r="B19" s="5" t="s">
        <v>433</v>
      </c>
      <c r="C19" s="26"/>
      <c r="D19" s="26"/>
      <c r="E19" s="26"/>
      <c r="F19" s="26"/>
    </row>
    <row r="20" spans="1:6" ht="15" customHeight="1">
      <c r="A20" s="4" t="s">
        <v>646</v>
      </c>
      <c r="B20" s="5" t="s">
        <v>434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435</v>
      </c>
      <c r="C21" s="26"/>
      <c r="D21" s="26"/>
      <c r="E21" s="26"/>
      <c r="F21" s="26"/>
    </row>
    <row r="22" spans="1:6" ht="15" customHeight="1">
      <c r="A22" s="4" t="s">
        <v>647</v>
      </c>
      <c r="B22" s="5" t="s">
        <v>436</v>
      </c>
      <c r="C22" s="26"/>
      <c r="D22" s="26"/>
      <c r="E22" s="26"/>
      <c r="F22" s="26"/>
    </row>
    <row r="23" spans="1:6" ht="15" customHeight="1">
      <c r="A23" s="4" t="s">
        <v>648</v>
      </c>
      <c r="B23" s="5" t="s">
        <v>437</v>
      </c>
      <c r="C23" s="26"/>
      <c r="D23" s="26"/>
      <c r="E23" s="26"/>
      <c r="F23" s="26"/>
    </row>
    <row r="24" spans="1:6" ht="15" customHeight="1">
      <c r="A24" s="4" t="s">
        <v>649</v>
      </c>
      <c r="B24" s="5" t="s">
        <v>438</v>
      </c>
      <c r="C24" s="26"/>
      <c r="D24" s="26"/>
      <c r="E24" s="26"/>
      <c r="F24" s="26"/>
    </row>
    <row r="25" spans="1:6" ht="15" customHeight="1">
      <c r="A25" s="4" t="s">
        <v>650</v>
      </c>
      <c r="B25" s="5" t="s">
        <v>440</v>
      </c>
      <c r="C25" s="26"/>
      <c r="D25" s="26"/>
      <c r="E25" s="26"/>
      <c r="F25" s="26"/>
    </row>
    <row r="26" spans="1:6" ht="15" customHeight="1">
      <c r="A26" s="4" t="s">
        <v>651</v>
      </c>
      <c r="B26" s="5" t="s">
        <v>443</v>
      </c>
      <c r="C26" s="26"/>
      <c r="D26" s="26"/>
      <c r="E26" s="26"/>
      <c r="F26" s="26"/>
    </row>
    <row r="27" spans="1:6" ht="15" customHeight="1">
      <c r="A27" s="4" t="s">
        <v>444</v>
      </c>
      <c r="B27" s="5" t="s">
        <v>445</v>
      </c>
      <c r="C27" s="26"/>
      <c r="D27" s="26"/>
      <c r="E27" s="26"/>
      <c r="F27" s="26"/>
    </row>
    <row r="28" spans="1:6" ht="15" customHeight="1">
      <c r="A28" s="4" t="s">
        <v>652</v>
      </c>
      <c r="B28" s="5" t="s">
        <v>446</v>
      </c>
      <c r="C28" s="26"/>
      <c r="D28" s="26"/>
      <c r="E28" s="26"/>
      <c r="F28" s="26"/>
    </row>
    <row r="29" spans="1:6" ht="15" customHeight="1">
      <c r="A29" s="4" t="s">
        <v>653</v>
      </c>
      <c r="B29" s="5" t="s">
        <v>451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454</v>
      </c>
      <c r="C30" s="26"/>
      <c r="D30" s="26"/>
      <c r="E30" s="26"/>
      <c r="F30" s="26"/>
    </row>
    <row r="31" spans="1:6" ht="15" customHeight="1">
      <c r="A31" s="4" t="s">
        <v>654</v>
      </c>
      <c r="B31" s="5" t="s">
        <v>455</v>
      </c>
      <c r="C31" s="26"/>
      <c r="D31" s="26"/>
      <c r="E31" s="26"/>
      <c r="F31" s="26"/>
    </row>
    <row r="32" spans="1:6" ht="15" customHeight="1">
      <c r="A32" s="38" t="s">
        <v>5</v>
      </c>
      <c r="B32" s="51" t="s">
        <v>456</v>
      </c>
      <c r="C32" s="26"/>
      <c r="D32" s="26"/>
      <c r="E32" s="26"/>
      <c r="F32" s="26"/>
    </row>
    <row r="33" spans="1:6" ht="15" customHeight="1">
      <c r="A33" s="11" t="s">
        <v>457</v>
      </c>
      <c r="B33" s="5" t="s">
        <v>458</v>
      </c>
      <c r="C33" s="26"/>
      <c r="D33" s="26"/>
      <c r="E33" s="26"/>
      <c r="F33" s="26"/>
    </row>
    <row r="34" spans="1:6" ht="15" customHeight="1">
      <c r="A34" s="11" t="s">
        <v>655</v>
      </c>
      <c r="B34" s="5" t="s">
        <v>459</v>
      </c>
      <c r="C34" s="26"/>
      <c r="D34" s="26"/>
      <c r="E34" s="26"/>
      <c r="F34" s="26"/>
    </row>
    <row r="35" spans="1:6" ht="15" customHeight="1">
      <c r="A35" s="11" t="s">
        <v>656</v>
      </c>
      <c r="B35" s="5" t="s">
        <v>460</v>
      </c>
      <c r="C35" s="26"/>
      <c r="D35" s="26"/>
      <c r="E35" s="26"/>
      <c r="F35" s="26"/>
    </row>
    <row r="36" spans="1:6" ht="15" customHeight="1">
      <c r="A36" s="11" t="s">
        <v>657</v>
      </c>
      <c r="B36" s="5" t="s">
        <v>461</v>
      </c>
      <c r="C36" s="26"/>
      <c r="D36" s="26"/>
      <c r="E36" s="26"/>
      <c r="F36" s="26"/>
    </row>
    <row r="37" spans="1:6" ht="15" customHeight="1">
      <c r="A37" s="11" t="s">
        <v>462</v>
      </c>
      <c r="B37" s="5" t="s">
        <v>463</v>
      </c>
      <c r="C37" s="26"/>
      <c r="D37" s="26"/>
      <c r="E37" s="26"/>
      <c r="F37" s="26"/>
    </row>
    <row r="38" spans="1:6" ht="15" customHeight="1">
      <c r="A38" s="11" t="s">
        <v>464</v>
      </c>
      <c r="B38" s="5" t="s">
        <v>465</v>
      </c>
      <c r="C38" s="26"/>
      <c r="D38" s="26"/>
      <c r="E38" s="26"/>
      <c r="F38" s="26"/>
    </row>
    <row r="39" spans="1:6" ht="15" customHeight="1">
      <c r="A39" s="11" t="s">
        <v>466</v>
      </c>
      <c r="B39" s="5" t="s">
        <v>467</v>
      </c>
      <c r="C39" s="26"/>
      <c r="D39" s="26"/>
      <c r="E39" s="26"/>
      <c r="F39" s="26"/>
    </row>
    <row r="40" spans="1:6" ht="15" customHeight="1">
      <c r="A40" s="11" t="s">
        <v>658</v>
      </c>
      <c r="B40" s="5" t="s">
        <v>468</v>
      </c>
      <c r="C40" s="26"/>
      <c r="D40" s="26"/>
      <c r="E40" s="26"/>
      <c r="F40" s="26"/>
    </row>
    <row r="41" spans="1:6" ht="15" customHeight="1">
      <c r="A41" s="11" t="s">
        <v>659</v>
      </c>
      <c r="B41" s="5" t="s">
        <v>469</v>
      </c>
      <c r="C41" s="26"/>
      <c r="D41" s="26"/>
      <c r="E41" s="26"/>
      <c r="F41" s="26"/>
    </row>
    <row r="42" spans="1:6" ht="15" customHeight="1">
      <c r="A42" s="11" t="s">
        <v>660</v>
      </c>
      <c r="B42" s="5" t="s">
        <v>470</v>
      </c>
      <c r="C42" s="26"/>
      <c r="D42" s="26"/>
      <c r="E42" s="26"/>
      <c r="F42" s="26"/>
    </row>
    <row r="43" spans="1:6" ht="15" customHeight="1">
      <c r="A43" s="50" t="s">
        <v>6</v>
      </c>
      <c r="B43" s="51" t="s">
        <v>471</v>
      </c>
      <c r="C43" s="26"/>
      <c r="D43" s="26"/>
      <c r="E43" s="26"/>
      <c r="F43" s="26"/>
    </row>
    <row r="44" spans="1:6" ht="15" customHeight="1">
      <c r="A44" s="11" t="s">
        <v>480</v>
      </c>
      <c r="B44" s="5" t="s">
        <v>481</v>
      </c>
      <c r="C44" s="26"/>
      <c r="D44" s="26"/>
      <c r="E44" s="26"/>
      <c r="F44" s="26"/>
    </row>
    <row r="45" spans="1:6" ht="15" customHeight="1">
      <c r="A45" s="4" t="s">
        <v>664</v>
      </c>
      <c r="B45" s="5" t="s">
        <v>482</v>
      </c>
      <c r="C45" s="26"/>
      <c r="D45" s="26"/>
      <c r="E45" s="26"/>
      <c r="F45" s="26"/>
    </row>
    <row r="46" spans="1:6" ht="15" customHeight="1">
      <c r="A46" s="11" t="s">
        <v>665</v>
      </c>
      <c r="B46" s="5" t="s">
        <v>483</v>
      </c>
      <c r="C46" s="26"/>
      <c r="D46" s="26"/>
      <c r="E46" s="26"/>
      <c r="F46" s="26"/>
    </row>
    <row r="47" spans="1:6" ht="15" customHeight="1">
      <c r="A47" s="38" t="s">
        <v>8</v>
      </c>
      <c r="B47" s="51" t="s">
        <v>484</v>
      </c>
      <c r="C47" s="26"/>
      <c r="D47" s="26"/>
      <c r="E47" s="26"/>
      <c r="F47" s="26"/>
    </row>
    <row r="48" spans="1:6" ht="15" customHeight="1">
      <c r="A48" s="61" t="s">
        <v>75</v>
      </c>
      <c r="B48" s="65"/>
      <c r="C48" s="26"/>
      <c r="D48" s="26"/>
      <c r="E48" s="26"/>
      <c r="F48" s="26"/>
    </row>
    <row r="49" spans="1:6" ht="15" customHeight="1">
      <c r="A49" s="4" t="s">
        <v>425</v>
      </c>
      <c r="B49" s="5" t="s">
        <v>426</v>
      </c>
      <c r="C49" s="26"/>
      <c r="D49" s="26"/>
      <c r="E49" s="26"/>
      <c r="F49" s="26"/>
    </row>
    <row r="50" spans="1:6" ht="15" customHeight="1">
      <c r="A50" s="4" t="s">
        <v>427</v>
      </c>
      <c r="B50" s="5" t="s">
        <v>428</v>
      </c>
      <c r="C50" s="26"/>
      <c r="D50" s="26"/>
      <c r="E50" s="26"/>
      <c r="F50" s="26"/>
    </row>
    <row r="51" spans="1:6" ht="15" customHeight="1">
      <c r="A51" s="4" t="s">
        <v>642</v>
      </c>
      <c r="B51" s="5" t="s">
        <v>429</v>
      </c>
      <c r="C51" s="26"/>
      <c r="D51" s="26"/>
      <c r="E51" s="26"/>
      <c r="F51" s="26"/>
    </row>
    <row r="52" spans="1:6" ht="15" customHeight="1">
      <c r="A52" s="4" t="s">
        <v>643</v>
      </c>
      <c r="B52" s="5" t="s">
        <v>430</v>
      </c>
      <c r="C52" s="26"/>
      <c r="D52" s="26"/>
      <c r="E52" s="26"/>
      <c r="F52" s="26"/>
    </row>
    <row r="53" spans="1:6" ht="15" customHeight="1">
      <c r="A53" s="4" t="s">
        <v>644</v>
      </c>
      <c r="B53" s="5" t="s">
        <v>431</v>
      </c>
      <c r="C53" s="26"/>
      <c r="D53" s="26"/>
      <c r="E53" s="26"/>
      <c r="F53" s="26"/>
    </row>
    <row r="54" spans="1:6" ht="15" customHeight="1">
      <c r="A54" s="38" t="s">
        <v>2</v>
      </c>
      <c r="B54" s="51" t="s">
        <v>432</v>
      </c>
      <c r="C54" s="26"/>
      <c r="D54" s="26"/>
      <c r="E54" s="26"/>
      <c r="F54" s="26"/>
    </row>
    <row r="55" spans="1:6" ht="15" customHeight="1">
      <c r="A55" s="11" t="s">
        <v>661</v>
      </c>
      <c r="B55" s="5" t="s">
        <v>472</v>
      </c>
      <c r="C55" s="26"/>
      <c r="D55" s="26"/>
      <c r="E55" s="26"/>
      <c r="F55" s="26"/>
    </row>
    <row r="56" spans="1:6" ht="15" customHeight="1">
      <c r="A56" s="11" t="s">
        <v>662</v>
      </c>
      <c r="B56" s="5" t="s">
        <v>473</v>
      </c>
      <c r="C56" s="26"/>
      <c r="D56" s="26"/>
      <c r="E56" s="26"/>
      <c r="F56" s="26"/>
    </row>
    <row r="57" spans="1:6" ht="15" customHeight="1">
      <c r="A57" s="11" t="s">
        <v>474</v>
      </c>
      <c r="B57" s="5" t="s">
        <v>475</v>
      </c>
      <c r="C57" s="26"/>
      <c r="D57" s="26"/>
      <c r="E57" s="26"/>
      <c r="F57" s="26"/>
    </row>
    <row r="58" spans="1:6" ht="15" customHeight="1">
      <c r="A58" s="11" t="s">
        <v>663</v>
      </c>
      <c r="B58" s="5" t="s">
        <v>476</v>
      </c>
      <c r="C58" s="26"/>
      <c r="D58" s="26"/>
      <c r="E58" s="26"/>
      <c r="F58" s="26"/>
    </row>
    <row r="59" spans="1:6" ht="15" customHeight="1">
      <c r="A59" s="11" t="s">
        <v>477</v>
      </c>
      <c r="B59" s="5" t="s">
        <v>478</v>
      </c>
      <c r="C59" s="26"/>
      <c r="D59" s="26"/>
      <c r="E59" s="26"/>
      <c r="F59" s="26"/>
    </row>
    <row r="60" spans="1:6" ht="15" customHeight="1">
      <c r="A60" s="38" t="s">
        <v>7</v>
      </c>
      <c r="B60" s="51" t="s">
        <v>479</v>
      </c>
      <c r="C60" s="26"/>
      <c r="D60" s="26"/>
      <c r="E60" s="26"/>
      <c r="F60" s="26"/>
    </row>
    <row r="61" spans="1:6" ht="15" customHeight="1">
      <c r="A61" s="11" t="s">
        <v>485</v>
      </c>
      <c r="B61" s="5" t="s">
        <v>486</v>
      </c>
      <c r="C61" s="26"/>
      <c r="D61" s="26"/>
      <c r="E61" s="26"/>
      <c r="F61" s="26"/>
    </row>
    <row r="62" spans="1:6" ht="15" customHeight="1">
      <c r="A62" s="4" t="s">
        <v>666</v>
      </c>
      <c r="B62" s="5" t="s">
        <v>487</v>
      </c>
      <c r="C62" s="26"/>
      <c r="D62" s="26"/>
      <c r="E62" s="26"/>
      <c r="F62" s="26"/>
    </row>
    <row r="63" spans="1:6" ht="15" customHeight="1">
      <c r="A63" s="11" t="s">
        <v>667</v>
      </c>
      <c r="B63" s="5" t="s">
        <v>488</v>
      </c>
      <c r="C63" s="26"/>
      <c r="D63" s="26"/>
      <c r="E63" s="26"/>
      <c r="F63" s="26"/>
    </row>
    <row r="64" spans="1:6" ht="15" customHeight="1">
      <c r="A64" s="38" t="s">
        <v>10</v>
      </c>
      <c r="B64" s="51" t="s">
        <v>489</v>
      </c>
      <c r="C64" s="26"/>
      <c r="D64" s="26"/>
      <c r="E64" s="26"/>
      <c r="F64" s="26"/>
    </row>
    <row r="65" spans="1:6" ht="15" customHeight="1">
      <c r="A65" s="61" t="s">
        <v>74</v>
      </c>
      <c r="B65" s="65"/>
      <c r="C65" s="26"/>
      <c r="D65" s="26"/>
      <c r="E65" s="26"/>
      <c r="F65" s="26"/>
    </row>
    <row r="66" spans="1:6" ht="15.75">
      <c r="A66" s="48" t="s">
        <v>9</v>
      </c>
      <c r="B66" s="34" t="s">
        <v>490</v>
      </c>
      <c r="C66" s="26"/>
      <c r="D66" s="26"/>
      <c r="E66" s="26"/>
      <c r="F66" s="26"/>
    </row>
    <row r="67" spans="1:6" ht="15.75">
      <c r="A67" s="93" t="s">
        <v>191</v>
      </c>
      <c r="B67" s="64"/>
      <c r="C67" s="26"/>
      <c r="D67" s="26"/>
      <c r="E67" s="26"/>
      <c r="F67" s="26"/>
    </row>
    <row r="68" spans="1:6" ht="15.75">
      <c r="A68" s="93" t="s">
        <v>192</v>
      </c>
      <c r="B68" s="64"/>
      <c r="C68" s="26"/>
      <c r="D68" s="26"/>
      <c r="E68" s="26"/>
      <c r="F68" s="26"/>
    </row>
    <row r="69" spans="1:6" ht="15">
      <c r="A69" s="36" t="s">
        <v>668</v>
      </c>
      <c r="B69" s="4" t="s">
        <v>491</v>
      </c>
      <c r="C69" s="26"/>
      <c r="D69" s="26"/>
      <c r="E69" s="26"/>
      <c r="F69" s="26"/>
    </row>
    <row r="70" spans="1:6" ht="15">
      <c r="A70" s="11" t="s">
        <v>492</v>
      </c>
      <c r="B70" s="4" t="s">
        <v>493</v>
      </c>
      <c r="C70" s="26"/>
      <c r="D70" s="26"/>
      <c r="E70" s="26"/>
      <c r="F70" s="26"/>
    </row>
    <row r="71" spans="1:6" ht="15">
      <c r="A71" s="36" t="s">
        <v>669</v>
      </c>
      <c r="B71" s="4" t="s">
        <v>494</v>
      </c>
      <c r="C71" s="26"/>
      <c r="D71" s="26"/>
      <c r="E71" s="26"/>
      <c r="F71" s="26"/>
    </row>
    <row r="72" spans="1:6" ht="15">
      <c r="A72" s="13" t="s">
        <v>11</v>
      </c>
      <c r="B72" s="6" t="s">
        <v>495</v>
      </c>
      <c r="C72" s="26"/>
      <c r="D72" s="26"/>
      <c r="E72" s="26"/>
      <c r="F72" s="26"/>
    </row>
    <row r="73" spans="1:6" ht="15">
      <c r="A73" s="11" t="s">
        <v>670</v>
      </c>
      <c r="B73" s="4" t="s">
        <v>496</v>
      </c>
      <c r="C73" s="26"/>
      <c r="D73" s="26"/>
      <c r="E73" s="26"/>
      <c r="F73" s="26"/>
    </row>
    <row r="74" spans="1:6" ht="15">
      <c r="A74" s="36" t="s">
        <v>497</v>
      </c>
      <c r="B74" s="4" t="s">
        <v>498</v>
      </c>
      <c r="C74" s="26"/>
      <c r="D74" s="26"/>
      <c r="E74" s="26"/>
      <c r="F74" s="26"/>
    </row>
    <row r="75" spans="1:6" ht="15">
      <c r="A75" s="11" t="s">
        <v>671</v>
      </c>
      <c r="B75" s="4" t="s">
        <v>499</v>
      </c>
      <c r="C75" s="26"/>
      <c r="D75" s="26"/>
      <c r="E75" s="26"/>
      <c r="F75" s="26"/>
    </row>
    <row r="76" spans="1:6" ht="15">
      <c r="A76" s="36" t="s">
        <v>500</v>
      </c>
      <c r="B76" s="4" t="s">
        <v>501</v>
      </c>
      <c r="C76" s="26"/>
      <c r="D76" s="26"/>
      <c r="E76" s="26"/>
      <c r="F76" s="26"/>
    </row>
    <row r="77" spans="1:6" ht="15">
      <c r="A77" s="12" t="s">
        <v>12</v>
      </c>
      <c r="B77" s="6" t="s">
        <v>502</v>
      </c>
      <c r="C77" s="26"/>
      <c r="D77" s="26"/>
      <c r="E77" s="26"/>
      <c r="F77" s="26"/>
    </row>
    <row r="78" spans="1:6" ht="15">
      <c r="A78" s="4" t="s">
        <v>124</v>
      </c>
      <c r="B78" s="4" t="s">
        <v>503</v>
      </c>
      <c r="C78" s="26"/>
      <c r="D78" s="26"/>
      <c r="E78" s="26"/>
      <c r="F78" s="26"/>
    </row>
    <row r="79" spans="1:6" ht="15">
      <c r="A79" s="4" t="s">
        <v>125</v>
      </c>
      <c r="B79" s="4" t="s">
        <v>503</v>
      </c>
      <c r="C79" s="26"/>
      <c r="D79" s="26"/>
      <c r="E79" s="26"/>
      <c r="F79" s="26"/>
    </row>
    <row r="80" spans="1:6" ht="15">
      <c r="A80" s="4" t="s">
        <v>122</v>
      </c>
      <c r="B80" s="4" t="s">
        <v>504</v>
      </c>
      <c r="C80" s="26"/>
      <c r="D80" s="26"/>
      <c r="E80" s="26"/>
      <c r="F80" s="26"/>
    </row>
    <row r="81" spans="1:6" ht="15">
      <c r="A81" s="4" t="s">
        <v>123</v>
      </c>
      <c r="B81" s="4" t="s">
        <v>504</v>
      </c>
      <c r="C81" s="26"/>
      <c r="D81" s="26"/>
      <c r="E81" s="26"/>
      <c r="F81" s="26"/>
    </row>
    <row r="82" spans="1:6" ht="15">
      <c r="A82" s="6" t="s">
        <v>13</v>
      </c>
      <c r="B82" s="6" t="s">
        <v>505</v>
      </c>
      <c r="C82" s="26"/>
      <c r="D82" s="26"/>
      <c r="E82" s="26"/>
      <c r="F82" s="26"/>
    </row>
    <row r="83" spans="1:6" ht="15">
      <c r="A83" s="36" t="s">
        <v>506</v>
      </c>
      <c r="B83" s="4" t="s">
        <v>507</v>
      </c>
      <c r="C83" s="26"/>
      <c r="D83" s="26"/>
      <c r="E83" s="26"/>
      <c r="F83" s="26"/>
    </row>
    <row r="84" spans="1:6" ht="15">
      <c r="A84" s="36" t="s">
        <v>508</v>
      </c>
      <c r="B84" s="4" t="s">
        <v>509</v>
      </c>
      <c r="C84" s="26"/>
      <c r="D84" s="26"/>
      <c r="E84" s="26"/>
      <c r="F84" s="26"/>
    </row>
    <row r="85" spans="1:6" ht="15">
      <c r="A85" s="36" t="s">
        <v>510</v>
      </c>
      <c r="B85" s="4" t="s">
        <v>511</v>
      </c>
      <c r="C85" s="26"/>
      <c r="D85" s="26"/>
      <c r="E85" s="26"/>
      <c r="F85" s="26"/>
    </row>
    <row r="86" spans="1:6" ht="15">
      <c r="A86" s="36" t="s">
        <v>512</v>
      </c>
      <c r="B86" s="4" t="s">
        <v>513</v>
      </c>
      <c r="C86" s="26"/>
      <c r="D86" s="26"/>
      <c r="E86" s="26"/>
      <c r="F86" s="26"/>
    </row>
    <row r="87" spans="1:6" ht="15">
      <c r="A87" s="11" t="s">
        <v>672</v>
      </c>
      <c r="B87" s="4" t="s">
        <v>514</v>
      </c>
      <c r="C87" s="26"/>
      <c r="D87" s="26"/>
      <c r="E87" s="26"/>
      <c r="F87" s="26"/>
    </row>
    <row r="88" spans="1:6" ht="15">
      <c r="A88" s="13" t="s">
        <v>14</v>
      </c>
      <c r="B88" s="6" t="s">
        <v>516</v>
      </c>
      <c r="C88" s="26"/>
      <c r="D88" s="26"/>
      <c r="E88" s="26"/>
      <c r="F88" s="26"/>
    </row>
    <row r="89" spans="1:6" ht="15">
      <c r="A89" s="11" t="s">
        <v>517</v>
      </c>
      <c r="B89" s="4" t="s">
        <v>518</v>
      </c>
      <c r="C89" s="26"/>
      <c r="D89" s="26"/>
      <c r="E89" s="26"/>
      <c r="F89" s="26"/>
    </row>
    <row r="90" spans="1:6" ht="15">
      <c r="A90" s="11" t="s">
        <v>519</v>
      </c>
      <c r="B90" s="4" t="s">
        <v>520</v>
      </c>
      <c r="C90" s="26"/>
      <c r="D90" s="26"/>
      <c r="E90" s="26"/>
      <c r="F90" s="26"/>
    </row>
    <row r="91" spans="1:6" ht="15">
      <c r="A91" s="36" t="s">
        <v>521</v>
      </c>
      <c r="B91" s="4" t="s">
        <v>522</v>
      </c>
      <c r="C91" s="26"/>
      <c r="D91" s="26"/>
      <c r="E91" s="26"/>
      <c r="F91" s="26"/>
    </row>
    <row r="92" spans="1:6" ht="15">
      <c r="A92" s="36" t="s">
        <v>673</v>
      </c>
      <c r="B92" s="4" t="s">
        <v>523</v>
      </c>
      <c r="C92" s="26"/>
      <c r="D92" s="26"/>
      <c r="E92" s="26"/>
      <c r="F92" s="26"/>
    </row>
    <row r="93" spans="1:6" ht="15">
      <c r="A93" s="12" t="s">
        <v>15</v>
      </c>
      <c r="B93" s="6" t="s">
        <v>524</v>
      </c>
      <c r="C93" s="26"/>
      <c r="D93" s="26"/>
      <c r="E93" s="26"/>
      <c r="F93" s="26"/>
    </row>
    <row r="94" spans="1:6" ht="15">
      <c r="A94" s="13" t="s">
        <v>525</v>
      </c>
      <c r="B94" s="6" t="s">
        <v>526</v>
      </c>
      <c r="C94" s="26"/>
      <c r="D94" s="26"/>
      <c r="E94" s="26"/>
      <c r="F94" s="26"/>
    </row>
    <row r="95" spans="1:6" ht="15.75">
      <c r="A95" s="39" t="s">
        <v>16</v>
      </c>
      <c r="B95" s="40" t="s">
        <v>527</v>
      </c>
      <c r="C95" s="26"/>
      <c r="D95" s="26"/>
      <c r="E95" s="26"/>
      <c r="F95" s="26"/>
    </row>
    <row r="96" spans="1:6" ht="15.75">
      <c r="A96" s="44" t="s">
        <v>675</v>
      </c>
      <c r="B96" s="45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3" t="s">
        <v>185</v>
      </c>
      <c r="B1" s="267"/>
      <c r="C1" s="267"/>
      <c r="D1" s="267"/>
      <c r="E1" s="267"/>
      <c r="F1" s="260"/>
    </row>
    <row r="2" spans="1:8" ht="24" customHeight="1">
      <c r="A2" s="261" t="s">
        <v>44</v>
      </c>
      <c r="B2" s="262"/>
      <c r="C2" s="262"/>
      <c r="D2" s="262"/>
      <c r="E2" s="262"/>
      <c r="F2" s="260"/>
      <c r="H2" s="81"/>
    </row>
    <row r="3" ht="18">
      <c r="A3" s="49"/>
    </row>
    <row r="4" ht="15">
      <c r="A4" s="3" t="s">
        <v>146</v>
      </c>
    </row>
    <row r="5" spans="1:6" ht="30">
      <c r="A5" s="1" t="s">
        <v>224</v>
      </c>
      <c r="B5" s="2" t="s">
        <v>176</v>
      </c>
      <c r="C5" s="63" t="s">
        <v>76</v>
      </c>
      <c r="D5" s="63" t="s">
        <v>77</v>
      </c>
      <c r="E5" s="63" t="s">
        <v>188</v>
      </c>
      <c r="F5" s="88" t="s">
        <v>164</v>
      </c>
    </row>
    <row r="6" spans="1:6" ht="15" customHeight="1">
      <c r="A6" s="30" t="s">
        <v>404</v>
      </c>
      <c r="B6" s="5" t="s">
        <v>405</v>
      </c>
      <c r="C6" s="26"/>
      <c r="D6" s="26"/>
      <c r="E6" s="26"/>
      <c r="F6" s="26"/>
    </row>
    <row r="7" spans="1:6" ht="15" customHeight="1">
      <c r="A7" s="4" t="s">
        <v>406</v>
      </c>
      <c r="B7" s="5" t="s">
        <v>407</v>
      </c>
      <c r="C7" s="26"/>
      <c r="D7" s="26"/>
      <c r="E7" s="26"/>
      <c r="F7" s="26"/>
    </row>
    <row r="8" spans="1:6" ht="15" customHeight="1">
      <c r="A8" s="4" t="s">
        <v>408</v>
      </c>
      <c r="B8" s="5" t="s">
        <v>409</v>
      </c>
      <c r="C8" s="26"/>
      <c r="D8" s="26"/>
      <c r="E8" s="26"/>
      <c r="F8" s="26"/>
    </row>
    <row r="9" spans="1:6" ht="15" customHeight="1">
      <c r="A9" s="4" t="s">
        <v>410</v>
      </c>
      <c r="B9" s="5" t="s">
        <v>411</v>
      </c>
      <c r="C9" s="26"/>
      <c r="D9" s="26"/>
      <c r="E9" s="26"/>
      <c r="F9" s="26"/>
    </row>
    <row r="10" spans="1:6" ht="15" customHeight="1">
      <c r="A10" s="4" t="s">
        <v>412</v>
      </c>
      <c r="B10" s="5" t="s">
        <v>413</v>
      </c>
      <c r="C10" s="26"/>
      <c r="D10" s="26"/>
      <c r="E10" s="26"/>
      <c r="F10" s="26"/>
    </row>
    <row r="11" spans="1:6" ht="15" customHeight="1">
      <c r="A11" s="4" t="s">
        <v>414</v>
      </c>
      <c r="B11" s="5" t="s">
        <v>415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416</v>
      </c>
      <c r="C12" s="26"/>
      <c r="D12" s="26"/>
      <c r="E12" s="26"/>
      <c r="F12" s="26"/>
    </row>
    <row r="13" spans="1:6" ht="15" customHeight="1">
      <c r="A13" s="4" t="s">
        <v>417</v>
      </c>
      <c r="B13" s="5" t="s">
        <v>418</v>
      </c>
      <c r="C13" s="26"/>
      <c r="D13" s="26"/>
      <c r="E13" s="26"/>
      <c r="F13" s="26"/>
    </row>
    <row r="14" spans="1:6" ht="15" customHeight="1">
      <c r="A14" s="4" t="s">
        <v>419</v>
      </c>
      <c r="B14" s="5" t="s">
        <v>420</v>
      </c>
      <c r="C14" s="26"/>
      <c r="D14" s="26"/>
      <c r="E14" s="26"/>
      <c r="F14" s="26"/>
    </row>
    <row r="15" spans="1:6" ht="15" customHeight="1">
      <c r="A15" s="4" t="s">
        <v>639</v>
      </c>
      <c r="B15" s="5" t="s">
        <v>421</v>
      </c>
      <c r="C15" s="26"/>
      <c r="D15" s="26"/>
      <c r="E15" s="26"/>
      <c r="F15" s="26"/>
    </row>
    <row r="16" spans="1:6" ht="15" customHeight="1">
      <c r="A16" s="4" t="s">
        <v>640</v>
      </c>
      <c r="B16" s="5" t="s">
        <v>422</v>
      </c>
      <c r="C16" s="26"/>
      <c r="D16" s="26"/>
      <c r="E16" s="26"/>
      <c r="F16" s="26"/>
    </row>
    <row r="17" spans="1:6" ht="15" customHeight="1">
      <c r="A17" s="4" t="s">
        <v>641</v>
      </c>
      <c r="B17" s="5" t="s">
        <v>423</v>
      </c>
      <c r="C17" s="26"/>
      <c r="D17" s="26"/>
      <c r="E17" s="26"/>
      <c r="F17" s="26"/>
    </row>
    <row r="18" spans="1:6" ht="15" customHeight="1">
      <c r="A18" s="38" t="s">
        <v>1</v>
      </c>
      <c r="B18" s="51" t="s">
        <v>424</v>
      </c>
      <c r="C18" s="26"/>
      <c r="D18" s="26"/>
      <c r="E18" s="26"/>
      <c r="F18" s="26"/>
    </row>
    <row r="19" spans="1:6" ht="15" customHeight="1">
      <c r="A19" s="4" t="s">
        <v>645</v>
      </c>
      <c r="B19" s="5" t="s">
        <v>433</v>
      </c>
      <c r="C19" s="26"/>
      <c r="D19" s="26"/>
      <c r="E19" s="26"/>
      <c r="F19" s="26"/>
    </row>
    <row r="20" spans="1:6" ht="15" customHeight="1">
      <c r="A20" s="4" t="s">
        <v>646</v>
      </c>
      <c r="B20" s="5" t="s">
        <v>434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435</v>
      </c>
      <c r="C21" s="26"/>
      <c r="D21" s="26"/>
      <c r="E21" s="26"/>
      <c r="F21" s="26"/>
    </row>
    <row r="22" spans="1:6" ht="15" customHeight="1">
      <c r="A22" s="4" t="s">
        <v>647</v>
      </c>
      <c r="B22" s="5" t="s">
        <v>436</v>
      </c>
      <c r="C22" s="26"/>
      <c r="D22" s="26"/>
      <c r="E22" s="26"/>
      <c r="F22" s="26"/>
    </row>
    <row r="23" spans="1:6" ht="15" customHeight="1">
      <c r="A23" s="4" t="s">
        <v>648</v>
      </c>
      <c r="B23" s="5" t="s">
        <v>437</v>
      </c>
      <c r="C23" s="26"/>
      <c r="D23" s="26"/>
      <c r="E23" s="26"/>
      <c r="F23" s="26"/>
    </row>
    <row r="24" spans="1:6" ht="15" customHeight="1">
      <c r="A24" s="4" t="s">
        <v>649</v>
      </c>
      <c r="B24" s="5" t="s">
        <v>438</v>
      </c>
      <c r="C24" s="26"/>
      <c r="D24" s="26"/>
      <c r="E24" s="26"/>
      <c r="F24" s="26"/>
    </row>
    <row r="25" spans="1:6" ht="15" customHeight="1">
      <c r="A25" s="4" t="s">
        <v>650</v>
      </c>
      <c r="B25" s="5" t="s">
        <v>440</v>
      </c>
      <c r="C25" s="26"/>
      <c r="D25" s="26"/>
      <c r="E25" s="26"/>
      <c r="F25" s="26"/>
    </row>
    <row r="26" spans="1:6" ht="15" customHeight="1">
      <c r="A26" s="4" t="s">
        <v>651</v>
      </c>
      <c r="B26" s="5" t="s">
        <v>443</v>
      </c>
      <c r="C26" s="26"/>
      <c r="D26" s="26"/>
      <c r="E26" s="26"/>
      <c r="F26" s="26"/>
    </row>
    <row r="27" spans="1:6" ht="15" customHeight="1">
      <c r="A27" s="4" t="s">
        <v>444</v>
      </c>
      <c r="B27" s="5" t="s">
        <v>445</v>
      </c>
      <c r="C27" s="26"/>
      <c r="D27" s="26"/>
      <c r="E27" s="26"/>
      <c r="F27" s="26"/>
    </row>
    <row r="28" spans="1:6" ht="15" customHeight="1">
      <c r="A28" s="4" t="s">
        <v>652</v>
      </c>
      <c r="B28" s="5" t="s">
        <v>446</v>
      </c>
      <c r="C28" s="26"/>
      <c r="D28" s="26"/>
      <c r="E28" s="26"/>
      <c r="F28" s="26"/>
    </row>
    <row r="29" spans="1:6" ht="15" customHeight="1">
      <c r="A29" s="4" t="s">
        <v>653</v>
      </c>
      <c r="B29" s="5" t="s">
        <v>451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454</v>
      </c>
      <c r="C30" s="26"/>
      <c r="D30" s="26"/>
      <c r="E30" s="26"/>
      <c r="F30" s="26"/>
    </row>
    <row r="31" spans="1:6" ht="15" customHeight="1">
      <c r="A31" s="4" t="s">
        <v>654</v>
      </c>
      <c r="B31" s="5" t="s">
        <v>455</v>
      </c>
      <c r="C31" s="26"/>
      <c r="D31" s="26"/>
      <c r="E31" s="26"/>
      <c r="F31" s="26"/>
    </row>
    <row r="32" spans="1:6" ht="15" customHeight="1">
      <c r="A32" s="38" t="s">
        <v>5</v>
      </c>
      <c r="B32" s="51" t="s">
        <v>456</v>
      </c>
      <c r="C32" s="26"/>
      <c r="D32" s="26"/>
      <c r="E32" s="26"/>
      <c r="F32" s="26"/>
    </row>
    <row r="33" spans="1:6" ht="15" customHeight="1">
      <c r="A33" s="11" t="s">
        <v>457</v>
      </c>
      <c r="B33" s="5" t="s">
        <v>458</v>
      </c>
      <c r="C33" s="26"/>
      <c r="D33" s="26"/>
      <c r="E33" s="26"/>
      <c r="F33" s="26"/>
    </row>
    <row r="34" spans="1:6" ht="15" customHeight="1">
      <c r="A34" s="11" t="s">
        <v>655</v>
      </c>
      <c r="B34" s="5" t="s">
        <v>459</v>
      </c>
      <c r="C34" s="26"/>
      <c r="D34" s="26"/>
      <c r="E34" s="26"/>
      <c r="F34" s="26"/>
    </row>
    <row r="35" spans="1:6" ht="15" customHeight="1">
      <c r="A35" s="11" t="s">
        <v>656</v>
      </c>
      <c r="B35" s="5" t="s">
        <v>460</v>
      </c>
      <c r="C35" s="26"/>
      <c r="D35" s="26"/>
      <c r="E35" s="26"/>
      <c r="F35" s="26"/>
    </row>
    <row r="36" spans="1:6" ht="15" customHeight="1">
      <c r="A36" s="11" t="s">
        <v>657</v>
      </c>
      <c r="B36" s="5" t="s">
        <v>461</v>
      </c>
      <c r="C36" s="26"/>
      <c r="D36" s="26"/>
      <c r="E36" s="26"/>
      <c r="F36" s="26"/>
    </row>
    <row r="37" spans="1:6" ht="15" customHeight="1">
      <c r="A37" s="11" t="s">
        <v>462</v>
      </c>
      <c r="B37" s="5" t="s">
        <v>463</v>
      </c>
      <c r="C37" s="26"/>
      <c r="D37" s="26"/>
      <c r="E37" s="26"/>
      <c r="F37" s="26"/>
    </row>
    <row r="38" spans="1:6" ht="15" customHeight="1">
      <c r="A38" s="11" t="s">
        <v>464</v>
      </c>
      <c r="B38" s="5" t="s">
        <v>465</v>
      </c>
      <c r="C38" s="26"/>
      <c r="D38" s="26"/>
      <c r="E38" s="26"/>
      <c r="F38" s="26"/>
    </row>
    <row r="39" spans="1:6" ht="15" customHeight="1">
      <c r="A39" s="11" t="s">
        <v>466</v>
      </c>
      <c r="B39" s="5" t="s">
        <v>467</v>
      </c>
      <c r="C39" s="26"/>
      <c r="D39" s="26"/>
      <c r="E39" s="26"/>
      <c r="F39" s="26"/>
    </row>
    <row r="40" spans="1:6" ht="15" customHeight="1">
      <c r="A40" s="11" t="s">
        <v>658</v>
      </c>
      <c r="B40" s="5" t="s">
        <v>468</v>
      </c>
      <c r="C40" s="26"/>
      <c r="D40" s="26"/>
      <c r="E40" s="26"/>
      <c r="F40" s="26"/>
    </row>
    <row r="41" spans="1:6" ht="15" customHeight="1">
      <c r="A41" s="11" t="s">
        <v>659</v>
      </c>
      <c r="B41" s="5" t="s">
        <v>469</v>
      </c>
      <c r="C41" s="26"/>
      <c r="D41" s="26"/>
      <c r="E41" s="26"/>
      <c r="F41" s="26"/>
    </row>
    <row r="42" spans="1:6" ht="15" customHeight="1">
      <c r="A42" s="11" t="s">
        <v>660</v>
      </c>
      <c r="B42" s="5" t="s">
        <v>470</v>
      </c>
      <c r="C42" s="26"/>
      <c r="D42" s="26"/>
      <c r="E42" s="26"/>
      <c r="F42" s="26"/>
    </row>
    <row r="43" spans="1:6" ht="15" customHeight="1">
      <c r="A43" s="50" t="s">
        <v>6</v>
      </c>
      <c r="B43" s="51" t="s">
        <v>471</v>
      </c>
      <c r="C43" s="26"/>
      <c r="D43" s="26"/>
      <c r="E43" s="26"/>
      <c r="F43" s="26"/>
    </row>
    <row r="44" spans="1:6" ht="15" customHeight="1">
      <c r="A44" s="11" t="s">
        <v>480</v>
      </c>
      <c r="B44" s="5" t="s">
        <v>481</v>
      </c>
      <c r="C44" s="26"/>
      <c r="D44" s="26"/>
      <c r="E44" s="26"/>
      <c r="F44" s="26"/>
    </row>
    <row r="45" spans="1:6" ht="15" customHeight="1">
      <c r="A45" s="4" t="s">
        <v>664</v>
      </c>
      <c r="B45" s="5" t="s">
        <v>482</v>
      </c>
      <c r="C45" s="26"/>
      <c r="D45" s="26"/>
      <c r="E45" s="26"/>
      <c r="F45" s="26"/>
    </row>
    <row r="46" spans="1:6" ht="15" customHeight="1">
      <c r="A46" s="11" t="s">
        <v>665</v>
      </c>
      <c r="B46" s="5" t="s">
        <v>483</v>
      </c>
      <c r="C46" s="26"/>
      <c r="D46" s="26"/>
      <c r="E46" s="26"/>
      <c r="F46" s="26"/>
    </row>
    <row r="47" spans="1:6" ht="15" customHeight="1">
      <c r="A47" s="38" t="s">
        <v>8</v>
      </c>
      <c r="B47" s="51" t="s">
        <v>484</v>
      </c>
      <c r="C47" s="26"/>
      <c r="D47" s="26"/>
      <c r="E47" s="26"/>
      <c r="F47" s="26"/>
    </row>
    <row r="48" spans="1:6" ht="15" customHeight="1">
      <c r="A48" s="61" t="s">
        <v>75</v>
      </c>
      <c r="B48" s="65"/>
      <c r="C48" s="26"/>
      <c r="D48" s="26"/>
      <c r="E48" s="26"/>
      <c r="F48" s="26"/>
    </row>
    <row r="49" spans="1:6" ht="15" customHeight="1">
      <c r="A49" s="4" t="s">
        <v>425</v>
      </c>
      <c r="B49" s="5" t="s">
        <v>426</v>
      </c>
      <c r="C49" s="26"/>
      <c r="D49" s="26"/>
      <c r="E49" s="26"/>
      <c r="F49" s="26"/>
    </row>
    <row r="50" spans="1:6" ht="15" customHeight="1">
      <c r="A50" s="4" t="s">
        <v>427</v>
      </c>
      <c r="B50" s="5" t="s">
        <v>428</v>
      </c>
      <c r="C50" s="26"/>
      <c r="D50" s="26"/>
      <c r="E50" s="26"/>
      <c r="F50" s="26"/>
    </row>
    <row r="51" spans="1:6" ht="15" customHeight="1">
      <c r="A51" s="4" t="s">
        <v>642</v>
      </c>
      <c r="B51" s="5" t="s">
        <v>429</v>
      </c>
      <c r="C51" s="26"/>
      <c r="D51" s="26"/>
      <c r="E51" s="26"/>
      <c r="F51" s="26"/>
    </row>
    <row r="52" spans="1:6" ht="15" customHeight="1">
      <c r="A52" s="4" t="s">
        <v>643</v>
      </c>
      <c r="B52" s="5" t="s">
        <v>430</v>
      </c>
      <c r="C52" s="26"/>
      <c r="D52" s="26"/>
      <c r="E52" s="26"/>
      <c r="F52" s="26"/>
    </row>
    <row r="53" spans="1:6" ht="15" customHeight="1">
      <c r="A53" s="4" t="s">
        <v>644</v>
      </c>
      <c r="B53" s="5" t="s">
        <v>431</v>
      </c>
      <c r="C53" s="26"/>
      <c r="D53" s="26"/>
      <c r="E53" s="26"/>
      <c r="F53" s="26"/>
    </row>
    <row r="54" spans="1:6" ht="15" customHeight="1">
      <c r="A54" s="38" t="s">
        <v>2</v>
      </c>
      <c r="B54" s="51" t="s">
        <v>432</v>
      </c>
      <c r="C54" s="26"/>
      <c r="D54" s="26"/>
      <c r="E54" s="26"/>
      <c r="F54" s="26"/>
    </row>
    <row r="55" spans="1:6" ht="15" customHeight="1">
      <c r="A55" s="11" t="s">
        <v>661</v>
      </c>
      <c r="B55" s="5" t="s">
        <v>472</v>
      </c>
      <c r="C55" s="26"/>
      <c r="D55" s="26"/>
      <c r="E55" s="26"/>
      <c r="F55" s="26"/>
    </row>
    <row r="56" spans="1:6" ht="15" customHeight="1">
      <c r="A56" s="11" t="s">
        <v>662</v>
      </c>
      <c r="B56" s="5" t="s">
        <v>473</v>
      </c>
      <c r="C56" s="26"/>
      <c r="D56" s="26"/>
      <c r="E56" s="26"/>
      <c r="F56" s="26"/>
    </row>
    <row r="57" spans="1:6" ht="15" customHeight="1">
      <c r="A57" s="11" t="s">
        <v>474</v>
      </c>
      <c r="B57" s="5" t="s">
        <v>475</v>
      </c>
      <c r="C57" s="26"/>
      <c r="D57" s="26"/>
      <c r="E57" s="26"/>
      <c r="F57" s="26"/>
    </row>
    <row r="58" spans="1:6" ht="15" customHeight="1">
      <c r="A58" s="11" t="s">
        <v>663</v>
      </c>
      <c r="B58" s="5" t="s">
        <v>476</v>
      </c>
      <c r="C58" s="26"/>
      <c r="D58" s="26"/>
      <c r="E58" s="26"/>
      <c r="F58" s="26"/>
    </row>
    <row r="59" spans="1:6" ht="15" customHeight="1">
      <c r="A59" s="11" t="s">
        <v>477</v>
      </c>
      <c r="B59" s="5" t="s">
        <v>478</v>
      </c>
      <c r="C59" s="26"/>
      <c r="D59" s="26"/>
      <c r="E59" s="26"/>
      <c r="F59" s="26"/>
    </row>
    <row r="60" spans="1:6" ht="15" customHeight="1">
      <c r="A60" s="38" t="s">
        <v>7</v>
      </c>
      <c r="B60" s="51" t="s">
        <v>479</v>
      </c>
      <c r="C60" s="26"/>
      <c r="D60" s="26"/>
      <c r="E60" s="26"/>
      <c r="F60" s="26"/>
    </row>
    <row r="61" spans="1:6" ht="15" customHeight="1">
      <c r="A61" s="11" t="s">
        <v>485</v>
      </c>
      <c r="B61" s="5" t="s">
        <v>486</v>
      </c>
      <c r="C61" s="26"/>
      <c r="D61" s="26"/>
      <c r="E61" s="26"/>
      <c r="F61" s="26"/>
    </row>
    <row r="62" spans="1:6" ht="15" customHeight="1">
      <c r="A62" s="4" t="s">
        <v>666</v>
      </c>
      <c r="B62" s="5" t="s">
        <v>487</v>
      </c>
      <c r="C62" s="26"/>
      <c r="D62" s="26"/>
      <c r="E62" s="26"/>
      <c r="F62" s="26"/>
    </row>
    <row r="63" spans="1:6" ht="15" customHeight="1">
      <c r="A63" s="11" t="s">
        <v>667</v>
      </c>
      <c r="B63" s="5" t="s">
        <v>488</v>
      </c>
      <c r="C63" s="26"/>
      <c r="D63" s="26"/>
      <c r="E63" s="26"/>
      <c r="F63" s="26"/>
    </row>
    <row r="64" spans="1:6" ht="15" customHeight="1">
      <c r="A64" s="38" t="s">
        <v>10</v>
      </c>
      <c r="B64" s="51" t="s">
        <v>489</v>
      </c>
      <c r="C64" s="26"/>
      <c r="D64" s="26"/>
      <c r="E64" s="26"/>
      <c r="F64" s="26"/>
    </row>
    <row r="65" spans="1:6" ht="15" customHeight="1">
      <c r="A65" s="61" t="s">
        <v>74</v>
      </c>
      <c r="B65" s="65"/>
      <c r="C65" s="26"/>
      <c r="D65" s="26"/>
      <c r="E65" s="26"/>
      <c r="F65" s="26"/>
    </row>
    <row r="66" spans="1:6" ht="15.75">
      <c r="A66" s="48" t="s">
        <v>9</v>
      </c>
      <c r="B66" s="34" t="s">
        <v>490</v>
      </c>
      <c r="C66" s="26"/>
      <c r="D66" s="26"/>
      <c r="E66" s="26"/>
      <c r="F66" s="26"/>
    </row>
    <row r="67" spans="1:6" ht="15.75">
      <c r="A67" s="93" t="s">
        <v>191</v>
      </c>
      <c r="B67" s="64"/>
      <c r="C67" s="26"/>
      <c r="D67" s="26"/>
      <c r="E67" s="26"/>
      <c r="F67" s="26"/>
    </row>
    <row r="68" spans="1:6" ht="15.75">
      <c r="A68" s="93" t="s">
        <v>192</v>
      </c>
      <c r="B68" s="64"/>
      <c r="C68" s="26"/>
      <c r="D68" s="26"/>
      <c r="E68" s="26"/>
      <c r="F68" s="26"/>
    </row>
    <row r="69" spans="1:6" ht="15">
      <c r="A69" s="36" t="s">
        <v>668</v>
      </c>
      <c r="B69" s="4" t="s">
        <v>491</v>
      </c>
      <c r="C69" s="26"/>
      <c r="D69" s="26"/>
      <c r="E69" s="26"/>
      <c r="F69" s="26"/>
    </row>
    <row r="70" spans="1:6" ht="15">
      <c r="A70" s="11" t="s">
        <v>492</v>
      </c>
      <c r="B70" s="4" t="s">
        <v>493</v>
      </c>
      <c r="C70" s="26"/>
      <c r="D70" s="26"/>
      <c r="E70" s="26"/>
      <c r="F70" s="26"/>
    </row>
    <row r="71" spans="1:6" ht="15">
      <c r="A71" s="36" t="s">
        <v>669</v>
      </c>
      <c r="B71" s="4" t="s">
        <v>494</v>
      </c>
      <c r="C71" s="26"/>
      <c r="D71" s="26"/>
      <c r="E71" s="26"/>
      <c r="F71" s="26"/>
    </row>
    <row r="72" spans="1:6" ht="15">
      <c r="A72" s="13" t="s">
        <v>11</v>
      </c>
      <c r="B72" s="6" t="s">
        <v>495</v>
      </c>
      <c r="C72" s="26"/>
      <c r="D72" s="26"/>
      <c r="E72" s="26"/>
      <c r="F72" s="26"/>
    </row>
    <row r="73" spans="1:6" ht="15">
      <c r="A73" s="11" t="s">
        <v>670</v>
      </c>
      <c r="B73" s="4" t="s">
        <v>496</v>
      </c>
      <c r="C73" s="26"/>
      <c r="D73" s="26"/>
      <c r="E73" s="26"/>
      <c r="F73" s="26"/>
    </row>
    <row r="74" spans="1:6" ht="15">
      <c r="A74" s="36" t="s">
        <v>497</v>
      </c>
      <c r="B74" s="4" t="s">
        <v>498</v>
      </c>
      <c r="C74" s="26"/>
      <c r="D74" s="26"/>
      <c r="E74" s="26"/>
      <c r="F74" s="26"/>
    </row>
    <row r="75" spans="1:6" ht="15">
      <c r="A75" s="11" t="s">
        <v>671</v>
      </c>
      <c r="B75" s="4" t="s">
        <v>499</v>
      </c>
      <c r="C75" s="26"/>
      <c r="D75" s="26"/>
      <c r="E75" s="26"/>
      <c r="F75" s="26"/>
    </row>
    <row r="76" spans="1:6" ht="15">
      <c r="A76" s="36" t="s">
        <v>500</v>
      </c>
      <c r="B76" s="4" t="s">
        <v>501</v>
      </c>
      <c r="C76" s="26"/>
      <c r="D76" s="26"/>
      <c r="E76" s="26"/>
      <c r="F76" s="26"/>
    </row>
    <row r="77" spans="1:6" ht="15">
      <c r="A77" s="12" t="s">
        <v>12</v>
      </c>
      <c r="B77" s="6" t="s">
        <v>502</v>
      </c>
      <c r="C77" s="26"/>
      <c r="D77" s="26"/>
      <c r="E77" s="26"/>
      <c r="F77" s="26"/>
    </row>
    <row r="78" spans="1:6" ht="15">
      <c r="A78" s="4" t="s">
        <v>124</v>
      </c>
      <c r="B78" s="4" t="s">
        <v>503</v>
      </c>
      <c r="C78" s="26"/>
      <c r="D78" s="26"/>
      <c r="E78" s="26"/>
      <c r="F78" s="26"/>
    </row>
    <row r="79" spans="1:6" ht="15">
      <c r="A79" s="4" t="s">
        <v>125</v>
      </c>
      <c r="B79" s="4" t="s">
        <v>503</v>
      </c>
      <c r="C79" s="26"/>
      <c r="D79" s="26"/>
      <c r="E79" s="26"/>
      <c r="F79" s="26"/>
    </row>
    <row r="80" spans="1:6" ht="15">
      <c r="A80" s="4" t="s">
        <v>122</v>
      </c>
      <c r="B80" s="4" t="s">
        <v>504</v>
      </c>
      <c r="C80" s="26"/>
      <c r="D80" s="26"/>
      <c r="E80" s="26"/>
      <c r="F80" s="26"/>
    </row>
    <row r="81" spans="1:6" ht="15">
      <c r="A81" s="4" t="s">
        <v>123</v>
      </c>
      <c r="B81" s="4" t="s">
        <v>504</v>
      </c>
      <c r="C81" s="26"/>
      <c r="D81" s="26"/>
      <c r="E81" s="26"/>
      <c r="F81" s="26"/>
    </row>
    <row r="82" spans="1:6" ht="15">
      <c r="A82" s="6" t="s">
        <v>13</v>
      </c>
      <c r="B82" s="6" t="s">
        <v>505</v>
      </c>
      <c r="C82" s="26"/>
      <c r="D82" s="26"/>
      <c r="E82" s="26"/>
      <c r="F82" s="26"/>
    </row>
    <row r="83" spans="1:6" ht="15">
      <c r="A83" s="36" t="s">
        <v>506</v>
      </c>
      <c r="B83" s="4" t="s">
        <v>507</v>
      </c>
      <c r="C83" s="26"/>
      <c r="D83" s="26"/>
      <c r="E83" s="26"/>
      <c r="F83" s="26"/>
    </row>
    <row r="84" spans="1:6" ht="15">
      <c r="A84" s="36" t="s">
        <v>508</v>
      </c>
      <c r="B84" s="4" t="s">
        <v>509</v>
      </c>
      <c r="C84" s="26"/>
      <c r="D84" s="26"/>
      <c r="E84" s="26"/>
      <c r="F84" s="26"/>
    </row>
    <row r="85" spans="1:6" ht="15">
      <c r="A85" s="36" t="s">
        <v>510</v>
      </c>
      <c r="B85" s="4" t="s">
        <v>511</v>
      </c>
      <c r="C85" s="26"/>
      <c r="D85" s="26"/>
      <c r="E85" s="26"/>
      <c r="F85" s="26"/>
    </row>
    <row r="86" spans="1:6" ht="15">
      <c r="A86" s="36" t="s">
        <v>512</v>
      </c>
      <c r="B86" s="4" t="s">
        <v>513</v>
      </c>
      <c r="C86" s="26"/>
      <c r="D86" s="26"/>
      <c r="E86" s="26"/>
      <c r="F86" s="26"/>
    </row>
    <row r="87" spans="1:6" ht="15">
      <c r="A87" s="11" t="s">
        <v>672</v>
      </c>
      <c r="B87" s="4" t="s">
        <v>514</v>
      </c>
      <c r="C87" s="26"/>
      <c r="D87" s="26"/>
      <c r="E87" s="26"/>
      <c r="F87" s="26"/>
    </row>
    <row r="88" spans="1:6" ht="15">
      <c r="A88" s="13" t="s">
        <v>14</v>
      </c>
      <c r="B88" s="6" t="s">
        <v>516</v>
      </c>
      <c r="C88" s="26"/>
      <c r="D88" s="26"/>
      <c r="E88" s="26"/>
      <c r="F88" s="26"/>
    </row>
    <row r="89" spans="1:6" ht="15">
      <c r="A89" s="11" t="s">
        <v>517</v>
      </c>
      <c r="B89" s="4" t="s">
        <v>518</v>
      </c>
      <c r="C89" s="26"/>
      <c r="D89" s="26"/>
      <c r="E89" s="26"/>
      <c r="F89" s="26"/>
    </row>
    <row r="90" spans="1:6" ht="15">
      <c r="A90" s="11" t="s">
        <v>519</v>
      </c>
      <c r="B90" s="4" t="s">
        <v>520</v>
      </c>
      <c r="C90" s="26"/>
      <c r="D90" s="26"/>
      <c r="E90" s="26"/>
      <c r="F90" s="26"/>
    </row>
    <row r="91" spans="1:6" ht="15">
      <c r="A91" s="36" t="s">
        <v>521</v>
      </c>
      <c r="B91" s="4" t="s">
        <v>522</v>
      </c>
      <c r="C91" s="26"/>
      <c r="D91" s="26"/>
      <c r="E91" s="26"/>
      <c r="F91" s="26"/>
    </row>
    <row r="92" spans="1:6" ht="15">
      <c r="A92" s="36" t="s">
        <v>673</v>
      </c>
      <c r="B92" s="4" t="s">
        <v>523</v>
      </c>
      <c r="C92" s="26"/>
      <c r="D92" s="26"/>
      <c r="E92" s="26"/>
      <c r="F92" s="26"/>
    </row>
    <row r="93" spans="1:6" ht="15">
      <c r="A93" s="12" t="s">
        <v>15</v>
      </c>
      <c r="B93" s="6" t="s">
        <v>524</v>
      </c>
      <c r="C93" s="26"/>
      <c r="D93" s="26"/>
      <c r="E93" s="26"/>
      <c r="F93" s="26"/>
    </row>
    <row r="94" spans="1:6" ht="15">
      <c r="A94" s="13" t="s">
        <v>525</v>
      </c>
      <c r="B94" s="6" t="s">
        <v>526</v>
      </c>
      <c r="C94" s="26"/>
      <c r="D94" s="26"/>
      <c r="E94" s="26"/>
      <c r="F94" s="26"/>
    </row>
    <row r="95" spans="1:6" ht="15.75">
      <c r="A95" s="39" t="s">
        <v>16</v>
      </c>
      <c r="B95" s="40" t="s">
        <v>527</v>
      </c>
      <c r="C95" s="26"/>
      <c r="D95" s="26"/>
      <c r="E95" s="26"/>
      <c r="F95" s="26"/>
    </row>
    <row r="96" spans="1:6" ht="15.75">
      <c r="A96" s="44" t="s">
        <v>675</v>
      </c>
      <c r="B96" s="45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2016-06-10T09:36:36Z</cp:lastPrinted>
  <dcterms:created xsi:type="dcterms:W3CDTF">2014-01-03T21:48:14Z</dcterms:created>
  <dcterms:modified xsi:type="dcterms:W3CDTF">2016-06-10T09:37:35Z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