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47" firstSheet="2" activeTab="8"/>
  </bookViews>
  <sheets>
    <sheet name="1. mérleg" sheetId="1" r:id="rId1"/>
    <sheet name="2. bevételek" sheetId="2" r:id="rId2"/>
    <sheet name="3. bevétel jogcím" sheetId="3" r:id="rId3"/>
    <sheet name="4. bevétel feladatonként" sheetId="4" r:id="rId4"/>
    <sheet name="5.kiadás" sheetId="5" r:id="rId5"/>
    <sheet name="6. kiadás feladatonként" sheetId="6" r:id="rId6"/>
    <sheet name="7. felhalmozás" sheetId="7" r:id="rId7"/>
    <sheet name="8. táj adatok műk" sheetId="8" r:id="rId8"/>
    <sheet name="9. táj adatok felh" sheetId="9" r:id="rId9"/>
  </sheets>
  <definedNames>
    <definedName name="Excel_BuiltIn_Print_Area_1_1">#REF!</definedName>
    <definedName name="Excel_BuiltIn_Print_Area_2_1">#REF!</definedName>
    <definedName name="Excel_BuiltIn_Print_Area_3_1">'5.kiadás'!$A$2:$E$871</definedName>
    <definedName name="_xlnm.Print_Titles" localSheetId="4">'5.kiadás'!$2:$7</definedName>
    <definedName name="_xlnm.Print_Area" localSheetId="1">'2. bevételek'!$A$1:$J$137</definedName>
    <definedName name="_xlnm.Print_Area" localSheetId="4">'5.kiadás'!$A$1:$J$538</definedName>
    <definedName name="_xlnm.Print_Area" localSheetId="8">'9. táj adatok felh'!$A$1:$H$26</definedName>
  </definedNames>
  <calcPr fullCalcOnLoad="1"/>
</workbook>
</file>

<file path=xl/sharedStrings.xml><?xml version="1.0" encoding="utf-8"?>
<sst xmlns="http://schemas.openxmlformats.org/spreadsheetml/2006/main" count="1204" uniqueCount="440">
  <si>
    <t>Építményadó</t>
  </si>
  <si>
    <t>Iparűzési adó</t>
  </si>
  <si>
    <t>Külső személyi juttatások</t>
  </si>
  <si>
    <t>Készletbeszerzés</t>
  </si>
  <si>
    <t>Telefondíj</t>
  </si>
  <si>
    <t>Víz- és csatornadíjak</t>
  </si>
  <si>
    <t>Karbantartási, kisjavítási szolgáltatások</t>
  </si>
  <si>
    <t>Díjak, egyéb befizetések</t>
  </si>
  <si>
    <t>Támogatásértékű működési kiadás Kistérségnek</t>
  </si>
  <si>
    <t>Bérleti és lízingdíjak</t>
  </si>
  <si>
    <t>Belföldi kiküldetés</t>
  </si>
  <si>
    <t>Személyi juttatások</t>
  </si>
  <si>
    <t>Létszám</t>
  </si>
  <si>
    <t>kiemelt előirányzatonként</t>
  </si>
  <si>
    <t>Telekadó</t>
  </si>
  <si>
    <t>Egyéb anyagbeszerzés</t>
  </si>
  <si>
    <t>Támogatásértékű működési kiadás önkormányzatoknak (Kővágóörsi Közös Önkormányzati Hivatal)</t>
  </si>
  <si>
    <t>Működési célú pénzeszköz átadás orvosi ügyelet működéséhez</t>
  </si>
  <si>
    <t>Foglalkoztatást helyettesítő támogatás</t>
  </si>
  <si>
    <t>Könyvbeszerzés</t>
  </si>
  <si>
    <t>Üdülőhelyi feladatok</t>
  </si>
  <si>
    <t>Előirányzat
(ezer Ft)</t>
  </si>
  <si>
    <t>Eredeti</t>
  </si>
  <si>
    <t>Szociális hozzájárulási adó</t>
  </si>
  <si>
    <t>Kistelepülések szociális feladatainak támogatása</t>
  </si>
  <si>
    <t>Kamatbevételek</t>
  </si>
  <si>
    <t>Működési célú pénzeszköz átadás nonprofit-szervezeteknek</t>
  </si>
  <si>
    <t>Könyvtári, közművelődési feladatok támogatása</t>
  </si>
  <si>
    <t xml:space="preserve">2014. évi költségvetés kiadási </t>
  </si>
  <si>
    <t>Kiemelt előirányzatonként</t>
  </si>
  <si>
    <t xml:space="preserve">011130 Önkormányzatok és önkormányzati hivatalok jogalkotó és általános igazgatási tevékenysége </t>
  </si>
  <si>
    <t>K1</t>
  </si>
  <si>
    <t>K11</t>
  </si>
  <si>
    <t>Foglalkoztatottak személyi juttatása</t>
  </si>
  <si>
    <t>K1101</t>
  </si>
  <si>
    <t>Törvény szerinti illetmények, munkabérek</t>
  </si>
  <si>
    <t>K12</t>
  </si>
  <si>
    <t>Önkormányzati  képviselők juttatása</t>
  </si>
  <si>
    <t>Polgármester tiszteletdíja</t>
  </si>
  <si>
    <t>Egyszerűsített foglalkoztatás alá tartozó munkavállaló</t>
  </si>
  <si>
    <t>Költségtérítés</t>
  </si>
  <si>
    <t>K121</t>
  </si>
  <si>
    <t>K123</t>
  </si>
  <si>
    <t>Egyéb külső személyi juttatások</t>
  </si>
  <si>
    <t>K2</t>
  </si>
  <si>
    <t>Munkaadókat terhelő járulékok és szociális hozzájárulási adó</t>
  </si>
  <si>
    <t>K3</t>
  </si>
  <si>
    <t>Dologi kiadások</t>
  </si>
  <si>
    <t>EHO</t>
  </si>
  <si>
    <t>Munkaadót terhelő szja</t>
  </si>
  <si>
    <t>K31</t>
  </si>
  <si>
    <t>K311</t>
  </si>
  <si>
    <t>Szakmai anyagok beszerzése</t>
  </si>
  <si>
    <t>K312</t>
  </si>
  <si>
    <t>Üzemeltetési anyagok berszerzése</t>
  </si>
  <si>
    <t>Irodaszer, nyomtatvány</t>
  </si>
  <si>
    <t>Nyomtatási feladatokkal összefüggő feladatok</t>
  </si>
  <si>
    <t>Tűzelőanyagok, hajtó, és kenőanyagok</t>
  </si>
  <si>
    <t>Munka és védőruha</t>
  </si>
  <si>
    <t>K313</t>
  </si>
  <si>
    <t>Árubeszerzés</t>
  </si>
  <si>
    <t>K32</t>
  </si>
  <si>
    <t>Kommunikációs szolgáltatások</t>
  </si>
  <si>
    <t>K321</t>
  </si>
  <si>
    <t>Informatikai szolgáltatások igénybevétele</t>
  </si>
  <si>
    <t>K322</t>
  </si>
  <si>
    <t>Egyéb kommunikációs szolgáltatások</t>
  </si>
  <si>
    <t>K33</t>
  </si>
  <si>
    <t>Szolgáltatási kiadások</t>
  </si>
  <si>
    <t>K331</t>
  </si>
  <si>
    <t>Közüzemi díjak</t>
  </si>
  <si>
    <t>Villamosenergia</t>
  </si>
  <si>
    <t>Gázenergia</t>
  </si>
  <si>
    <t>K333</t>
  </si>
  <si>
    <t>K334</t>
  </si>
  <si>
    <t>K337</t>
  </si>
  <si>
    <t>Egyéb szolgáltatások</t>
  </si>
  <si>
    <t>Egyéb üzemeltetési, fenntartási szolg.</t>
  </si>
  <si>
    <t>Pénzügyi szolgáltatási kiadások</t>
  </si>
  <si>
    <t>K34</t>
  </si>
  <si>
    <t>Kiküldetések,reklám és propagandakiadások</t>
  </si>
  <si>
    <t>K341</t>
  </si>
  <si>
    <t>Kiküldetés kiadásai</t>
  </si>
  <si>
    <t>K342</t>
  </si>
  <si>
    <t>Reklám és propaganda kiadások</t>
  </si>
  <si>
    <t>Reklámkiadások</t>
  </si>
  <si>
    <t>K35</t>
  </si>
  <si>
    <t>Különféle befizetések és egyéb dologi kiadások</t>
  </si>
  <si>
    <t>K351</t>
  </si>
  <si>
    <t>Működési célú előzetesen felszámított áfa</t>
  </si>
  <si>
    <t>K355</t>
  </si>
  <si>
    <t>Egyéb dologi kiadás</t>
  </si>
  <si>
    <t>Kerekítési különbözet</t>
  </si>
  <si>
    <t>Adók, díjak</t>
  </si>
  <si>
    <t>K4</t>
  </si>
  <si>
    <t>Ellátottak pénzbeli támogatásai</t>
  </si>
  <si>
    <t>K41</t>
  </si>
  <si>
    <t>Társadalombiztosítási ellátások</t>
  </si>
  <si>
    <t>K42</t>
  </si>
  <si>
    <t>Családi támogatások</t>
  </si>
  <si>
    <t>Otthonteremtési támogatás</t>
  </si>
  <si>
    <t>Egyéb pénzbeli és természetbeni gyermekvédelmi támogatás</t>
  </si>
  <si>
    <t>K45</t>
  </si>
  <si>
    <t>Foglalkoztatással, munkanélküliséggel kapcsolatos ellátások</t>
  </si>
  <si>
    <t>Álláskeresési járadék</t>
  </si>
  <si>
    <t>K46</t>
  </si>
  <si>
    <t>Lakhatással kapcsolatos ellátások</t>
  </si>
  <si>
    <t>Lakásfenntarási támogatás</t>
  </si>
  <si>
    <t>K47</t>
  </si>
  <si>
    <t>Intézményi ellátottak pénzbeli juttatásai</t>
  </si>
  <si>
    <t>Középfokú nevelésben részesűlő részére fizetett juttatás</t>
  </si>
  <si>
    <t>Felsőfokú oktatásban részesülő részére fizetett juttatás</t>
  </si>
  <si>
    <t>K48</t>
  </si>
  <si>
    <t>Egyéb nem intézményi ellátások</t>
  </si>
  <si>
    <t>Rendszeres szociális segély</t>
  </si>
  <si>
    <t>Átmeneti segély</t>
  </si>
  <si>
    <t>Temetési segély</t>
  </si>
  <si>
    <t>K5</t>
  </si>
  <si>
    <t>Egyéb működési célú kiadások</t>
  </si>
  <si>
    <t>K502</t>
  </si>
  <si>
    <t>Elvonások és befizetések</t>
  </si>
  <si>
    <t>Beszámoló alapján történő befizetési kötelezettség</t>
  </si>
  <si>
    <t>K506</t>
  </si>
  <si>
    <t>Egyéb működési célú támogatások államháztartáson belülre</t>
  </si>
  <si>
    <t>Egyéb működési célú támogatások államháztartáson kívülre</t>
  </si>
  <si>
    <t>K512</t>
  </si>
  <si>
    <t>Tartalékok</t>
  </si>
  <si>
    <t>K6</t>
  </si>
  <si>
    <t>Beruházások</t>
  </si>
  <si>
    <t>K62</t>
  </si>
  <si>
    <t>Ingatlanok beszerzése, létesítése</t>
  </si>
  <si>
    <t>K65</t>
  </si>
  <si>
    <t xml:space="preserve">Beruházási célú előzetesen felszámított áfa </t>
  </si>
  <si>
    <t>K7</t>
  </si>
  <si>
    <t>Felújítások</t>
  </si>
  <si>
    <t>K71</t>
  </si>
  <si>
    <t>K72</t>
  </si>
  <si>
    <t>K73</t>
  </si>
  <si>
    <t>K74</t>
  </si>
  <si>
    <t>Ingatlanok felújítása</t>
  </si>
  <si>
    <t>Informatikai eszközök felújítása</t>
  </si>
  <si>
    <t>Egyéb tárgyi eszközök felújítása</t>
  </si>
  <si>
    <t xml:space="preserve">Felújítási célú előzetesen felszámított áfa </t>
  </si>
  <si>
    <t>Egyéb felhalmozási célú kiadások</t>
  </si>
  <si>
    <t>K84</t>
  </si>
  <si>
    <t>Egyéb felhalmozási célú támogatások államháztartáson belülre</t>
  </si>
  <si>
    <t>K8</t>
  </si>
  <si>
    <t>B1</t>
  </si>
  <si>
    <t>Működési célú támogatások államháztartáson belülről</t>
  </si>
  <si>
    <t>B11</t>
  </si>
  <si>
    <t>Önkormányzatok működési támogatása</t>
  </si>
  <si>
    <t>B111</t>
  </si>
  <si>
    <t>Helyi önkormányzatok működésének általános támogatása</t>
  </si>
  <si>
    <t>B112</t>
  </si>
  <si>
    <t>Települési önkormányzatok egyes köznevelési feladatainak támogatása</t>
  </si>
  <si>
    <t>B113</t>
  </si>
  <si>
    <t>Települési önkormányzatok szociális,gyermekjóléti és gyermekétkeztetési feladatainak támogatása</t>
  </si>
  <si>
    <t xml:space="preserve">B114 </t>
  </si>
  <si>
    <t>Települési önkormányzatok kulturális feladatainak támogatása</t>
  </si>
  <si>
    <t>B115</t>
  </si>
  <si>
    <t>Müködési célú központosított előirányzatok</t>
  </si>
  <si>
    <t>B116</t>
  </si>
  <si>
    <t>Helyi önkormányzatok kiegészítő támogatása</t>
  </si>
  <si>
    <t>B12</t>
  </si>
  <si>
    <t>Elvonások és befizetések bevételei</t>
  </si>
  <si>
    <t>Beszámoló alapján kapott bevétel</t>
  </si>
  <si>
    <t>B16</t>
  </si>
  <si>
    <t>Egyéb működési célú támogatások bevétlei államháztaráson belülről</t>
  </si>
  <si>
    <t>Központi, irányító szervi támogatás</t>
  </si>
  <si>
    <t>Közhatalmi bevételek</t>
  </si>
  <si>
    <t>B3</t>
  </si>
  <si>
    <t>Előirányzat</t>
  </si>
  <si>
    <t>B34</t>
  </si>
  <si>
    <t>Vagyoni típusú adók</t>
  </si>
  <si>
    <t>Épület után fizetett idegenforgalmi adó</t>
  </si>
  <si>
    <t>B35</t>
  </si>
  <si>
    <t>Termékek és szolgáltatások adói</t>
  </si>
  <si>
    <t>B354</t>
  </si>
  <si>
    <t>Gépjárműadók</t>
  </si>
  <si>
    <t>Helyi önkormányzatot megillető rész</t>
  </si>
  <si>
    <t>B355</t>
  </si>
  <si>
    <t>Egyéb áruhasználati és szolgáltatási adók</t>
  </si>
  <si>
    <t>Késedelmi pótlék</t>
  </si>
  <si>
    <t>B351</t>
  </si>
  <si>
    <t>Értékesítés és forgalmi adók</t>
  </si>
  <si>
    <t>Tartózkodás után fizetett idegenforgalmi adó</t>
  </si>
  <si>
    <t>B4</t>
  </si>
  <si>
    <t>Működési bevételek</t>
  </si>
  <si>
    <t>B404</t>
  </si>
  <si>
    <t>Tulajdonosi bevételek</t>
  </si>
  <si>
    <t>B408</t>
  </si>
  <si>
    <t>B410</t>
  </si>
  <si>
    <t>Egyéb működési bevételek</t>
  </si>
  <si>
    <t>Bérleti díj</t>
  </si>
  <si>
    <t>B5</t>
  </si>
  <si>
    <t>Felhalmozási bevételek</t>
  </si>
  <si>
    <t>B51</t>
  </si>
  <si>
    <t>Immateriális javak értékesítése</t>
  </si>
  <si>
    <t>B52</t>
  </si>
  <si>
    <t>Ingatlanok értékesítése</t>
  </si>
  <si>
    <t>B53</t>
  </si>
  <si>
    <t>Egyéb tárgyi eszközök értékesítése</t>
  </si>
  <si>
    <t>B6</t>
  </si>
  <si>
    <t>Működési célú átvett pénzeszközök</t>
  </si>
  <si>
    <t>B63</t>
  </si>
  <si>
    <t>Egyéb működési célú átvett pénzeszközök</t>
  </si>
  <si>
    <t>Államháztartáson kívülről kapott bevétel</t>
  </si>
  <si>
    <t>B7</t>
  </si>
  <si>
    <t>Felhalmozási célú átvett pénzeszközök</t>
  </si>
  <si>
    <t>B8</t>
  </si>
  <si>
    <t>Finanszírozási bevételek</t>
  </si>
  <si>
    <t>B81</t>
  </si>
  <si>
    <t>Belföldi finanszírozás bevételei</t>
  </si>
  <si>
    <t>B813</t>
  </si>
  <si>
    <t>Maradvány igénybevétele</t>
  </si>
  <si>
    <t>B8131</t>
  </si>
  <si>
    <t>Előző év költségvetési maradványának igénybevétele</t>
  </si>
  <si>
    <t>Foglalkoztatottak bére</t>
  </si>
  <si>
    <t>Honlap karbantartás</t>
  </si>
  <si>
    <t>066020 Város és községgazdálkodási egyéb szolgáltatások</t>
  </si>
  <si>
    <t>Kisértékű tárgyi eszköz</t>
  </si>
  <si>
    <t>Szállítási szolgáltatás</t>
  </si>
  <si>
    <t>052020 Szennyvíz gyűjtése, tisztítása, elhelyezése</t>
  </si>
  <si>
    <t>013320 Köztemető-fenntartás és működtetés</t>
  </si>
  <si>
    <t>064010 Közvilágítás</t>
  </si>
  <si>
    <t>072111 Háziorvosi alapellátás</t>
  </si>
  <si>
    <t>Működési célú pénzeszköz átadás nem önkormányzati t. vállalatnak</t>
  </si>
  <si>
    <t>107055 Falugondnoki, tanyagondnoki szolgáltatás</t>
  </si>
  <si>
    <t>Étkezési hozzájárulás</t>
  </si>
  <si>
    <t>107060 Egyéb szociális pénzbeli és természetbeni ellátások, támogatások</t>
  </si>
  <si>
    <t>Szülési támogatás</t>
  </si>
  <si>
    <t>Beiskolázási támogatás</t>
  </si>
  <si>
    <t>Működési célú pénzeszköz átadás orvosi ügy.kapcs.kiadások</t>
  </si>
  <si>
    <t>082092 Közművelődés - hagyományos közösségi kulturális értékek gondozása</t>
  </si>
  <si>
    <t>082042 Könyvtári állomány gyarapítása, nyilvántartása</t>
  </si>
  <si>
    <t>041232 Start munkaprogram- Téli közfoglalkoztatás</t>
  </si>
  <si>
    <t>091220 Köznevelési intézmény 1-4. évfolymán tanulók neveléssel, oktatással összefüggő működtetési feladatok</t>
  </si>
  <si>
    <t>091140 Óvodai nevelés, ellátás szakmai feladatai</t>
  </si>
  <si>
    <t>Működési célú pénzeszköz átadás épület üzemeltetés</t>
  </si>
  <si>
    <t>Működési célú pénzeszköz átadás kistérség szociális feladatokhoz kapcs.kiad.</t>
  </si>
  <si>
    <t>Működési célú pénzeszköz átadás  MÁK részére visszafizetendő</t>
  </si>
  <si>
    <t xml:space="preserve">      Társulási feladatokhoz</t>
  </si>
  <si>
    <t xml:space="preserve">      Szociális és gyermekjóléti feladatokhoz</t>
  </si>
  <si>
    <t xml:space="preserve">      Szociális étkeztetés</t>
  </si>
  <si>
    <t xml:space="preserve">011220 Adó-, vám- és jövedéki igazgatás </t>
  </si>
  <si>
    <t>Eredeti (ezer Ft)</t>
  </si>
  <si>
    <t>018010 Önkormányzatok eslzámolásai a központi költségvetéssel</t>
  </si>
  <si>
    <t>Település-üzemeltetéshez kapcsolódó feladatok támogatása</t>
  </si>
  <si>
    <t>Egyéb önkormányzati feladatok támogatása</t>
  </si>
  <si>
    <t xml:space="preserve">                 Zöldterület-gazdálkodással kapcsolatos feladatok támogatása</t>
  </si>
  <si>
    <t xml:space="preserve">                 Közvilágítás feladatainak támogatása</t>
  </si>
  <si>
    <t xml:space="preserve">                 Köztemető fenntartásának támogatása</t>
  </si>
  <si>
    <t xml:space="preserve">                 Közutak fenntartásának támogatása</t>
  </si>
  <si>
    <t>Hozzájárulás a pénzbeli szociális feladatokhoz</t>
  </si>
  <si>
    <t>Falugondnoki szolgáltatás összesen</t>
  </si>
  <si>
    <t>K1107</t>
  </si>
  <si>
    <t>Béren kívüli juttatások</t>
  </si>
  <si>
    <t>Lakott külterülettel kapcsolatos támogatások</t>
  </si>
  <si>
    <t>B73</t>
  </si>
  <si>
    <t>Egyéb felhalmozási célú átvett pénzeszközök</t>
  </si>
  <si>
    <t>BEVÉTELEK ÖSSZESEN</t>
  </si>
  <si>
    <t>Mentőállomás építtése kistérség részére</t>
  </si>
  <si>
    <t>2014. évi költségvetés bevételei</t>
  </si>
  <si>
    <t>018030 Támogatási célú finanszírozási műveletek</t>
  </si>
  <si>
    <t>041233 Hosszabb időtartamú közfoglalkoztatás</t>
  </si>
  <si>
    <t>Megnevezés</t>
  </si>
  <si>
    <t>Működési bevételek összesen:</t>
  </si>
  <si>
    <t>Felhalmozási bevételek összesen:</t>
  </si>
  <si>
    <t>BEVÉTELEK összesen:</t>
  </si>
  <si>
    <t>Működési kiadások összesen:</t>
  </si>
  <si>
    <t>Személyi juttatás</t>
  </si>
  <si>
    <t>Felhalmozási kiadások összesen:</t>
  </si>
  <si>
    <t>KIADÁSOK összesen:</t>
  </si>
  <si>
    <t xml:space="preserve">2014. évi költségvetés összevont mérlege </t>
  </si>
  <si>
    <t>B36</t>
  </si>
  <si>
    <t>Egyéb közhatalmi bevételek</t>
  </si>
  <si>
    <t>Munkaadót terhelő járulékok és szociális hozzájárulási adó</t>
  </si>
  <si>
    <t>Ellátottak pénzbeli juttatásai</t>
  </si>
  <si>
    <t>Finanszírozási kiadások</t>
  </si>
  <si>
    <t>K9</t>
  </si>
  <si>
    <t>B2</t>
  </si>
  <si>
    <t>Felhalmozási célú támogatások államháztartáson belülről</t>
  </si>
  <si>
    <t>Felhalmozási célű átvett pénzeszközök</t>
  </si>
  <si>
    <t>105020 Foglalkoztatást elősegítő képzések és egyéb támogatások</t>
  </si>
  <si>
    <t>106020 Lakásfenntartással,lakhatással összefüggő ellátások</t>
  </si>
  <si>
    <t xml:space="preserve">Egyéb működési célú támogatások államháztartáson belülre </t>
  </si>
  <si>
    <t>Bursa</t>
  </si>
  <si>
    <t>Előirányzatok adatok ezer Ft-ban</t>
  </si>
  <si>
    <t xml:space="preserve">kötelező feladatok </t>
  </si>
  <si>
    <t>önként vállalt feladatok</t>
  </si>
  <si>
    <t>állami feladatok</t>
  </si>
  <si>
    <t>Összesen:</t>
  </si>
  <si>
    <t xml:space="preserve">Összesen: </t>
  </si>
  <si>
    <t>2014. évi BEVÉTELEK feladatonkénti  bontása</t>
  </si>
  <si>
    <t>2014. évi KIADÁSOK feladatonkénti  bontása</t>
  </si>
  <si>
    <t xml:space="preserve"> felújítások, beruzázások kiemelt előirányzatonként</t>
  </si>
  <si>
    <t xml:space="preserve">2014. évi költségvetés felhalmozási célú kiadási </t>
  </si>
  <si>
    <t>Tájékoztató adatok a MŰKÖDÉSI bevételek és kiadások alakulásáról</t>
  </si>
  <si>
    <t>(adatok ezer Ft – ban )</t>
  </si>
  <si>
    <t>2012. teljesítés</t>
  </si>
  <si>
    <t>Működési célú bevételek összesen</t>
  </si>
  <si>
    <t>Működési célú kiadások összesen</t>
  </si>
  <si>
    <t>Tájékotató adatok a FELHALMOZÁSI célú bevételek és kiadások alakulásáról</t>
  </si>
  <si>
    <t>Felhalmozási célú bevételek összesen</t>
  </si>
  <si>
    <t>Felhalmozási célú kiadások összesen</t>
  </si>
  <si>
    <t>BEVÉTELEK összesen</t>
  </si>
  <si>
    <t>KIADÁSOK összesen</t>
  </si>
  <si>
    <t>2013. teljesítés</t>
  </si>
  <si>
    <t>2014. terv</t>
  </si>
  <si>
    <t>Finanszírozási bevételek összesen</t>
  </si>
  <si>
    <t>2014. évi költségvetés bevételei jogcímenként</t>
  </si>
  <si>
    <t>Kisértékű tárgyi eszköz, szellemi termék</t>
  </si>
  <si>
    <t>K335</t>
  </si>
  <si>
    <t>Közvetített szolgáltatás</t>
  </si>
  <si>
    <t>K511</t>
  </si>
  <si>
    <t>Munkáltató által fizetett szja</t>
  </si>
  <si>
    <t>Gyógyszerbeszerzés</t>
  </si>
  <si>
    <t>Munkaruha, védőruha</t>
  </si>
  <si>
    <t>051030 Nem veszélyes hulladék begyűjtése, átrakása, szállítása</t>
  </si>
  <si>
    <t xml:space="preserve">Év végi támogatás </t>
  </si>
  <si>
    <t>Szállítási szolgáltatások</t>
  </si>
  <si>
    <t>Informatikai szolgáltatás igénybevétele</t>
  </si>
  <si>
    <t>Számítógépes készenléti díj</t>
  </si>
  <si>
    <t>Internet díja</t>
  </si>
  <si>
    <t>Víz és csatornadíjak</t>
  </si>
  <si>
    <t>Révfülöp iskola/ étkeztetéshez hozzájárulás (2014)</t>
  </si>
  <si>
    <t>KIADÁSOK ÖSSZESEN</t>
  </si>
  <si>
    <t>091220 Könyvtári állomány gyarapítása, nyilvántartása</t>
  </si>
  <si>
    <t>Egyéb bevételek</t>
  </si>
  <si>
    <t>B403</t>
  </si>
  <si>
    <t>Közvetített szolgáltatások bevétele</t>
  </si>
  <si>
    <t>Talajterhelési díj</t>
  </si>
  <si>
    <t>Közvetített szolgáltatások ellenértéke</t>
  </si>
  <si>
    <t>Koncesszióból származó bevétel</t>
  </si>
  <si>
    <t>051030 Nem veszélyes hulladék begyűjétse, átrakása, szállítása</t>
  </si>
  <si>
    <t>ÁBRAHÁMHEGY KÖZSÉG ÖNKORMÁNYZATA</t>
  </si>
  <si>
    <t>051030 Nem veszélyes hulladék vegyes begyűjétése, szállítása, átrakása</t>
  </si>
  <si>
    <t>B406</t>
  </si>
  <si>
    <t>Kiszámlázott általános forgalmi adó</t>
  </si>
  <si>
    <t>B21</t>
  </si>
  <si>
    <t xml:space="preserve">Felhalmozási célú önkormányzati támogatások </t>
  </si>
  <si>
    <t>Lakossági közműfejlesztés</t>
  </si>
  <si>
    <t>B25</t>
  </si>
  <si>
    <t>Egyéb felhalmozási célú támogatások bevételei államháztartáson belülről</t>
  </si>
  <si>
    <t>B402</t>
  </si>
  <si>
    <t>Szolgáltatások ellenértéke</t>
  </si>
  <si>
    <t>B405</t>
  </si>
  <si>
    <t>Ellátási díjak</t>
  </si>
  <si>
    <t>Kiszámlázott áfa</t>
  </si>
  <si>
    <t>B72</t>
  </si>
  <si>
    <t>Felhalmozási célú visszatérítendő támogatások, kölcsönök visszatérülése Áhk.</t>
  </si>
  <si>
    <t>Államháztartáson belülre</t>
  </si>
  <si>
    <t>Államháztartáson kívülre</t>
  </si>
  <si>
    <t>081061 Szabadidős park, fürdő éjs strandszolgáltatás</t>
  </si>
  <si>
    <t>K61</t>
  </si>
  <si>
    <t>Immateriális javak beszerzése, létesítése</t>
  </si>
  <si>
    <t>K67</t>
  </si>
  <si>
    <t>K64</t>
  </si>
  <si>
    <t>Egyéb tárgyi eszközök beszerzése, létesítése</t>
  </si>
  <si>
    <t>Beruházási célú elózeresen felszámított áfa</t>
  </si>
  <si>
    <t>Immateriális javak/ Szellemi termékek</t>
  </si>
  <si>
    <t xml:space="preserve">           Hulladékgazdálkodási terv</t>
  </si>
  <si>
    <t xml:space="preserve">           Rendezési terv</t>
  </si>
  <si>
    <t xml:space="preserve">           Útfelújítás, aszfaltozás</t>
  </si>
  <si>
    <t xml:space="preserve">           Önkormányzati épület tető felújítás</t>
  </si>
  <si>
    <t xml:space="preserve">          Kulturális Centrum udvar villamos ellátása</t>
  </si>
  <si>
    <t xml:space="preserve">          Járdák felújítása</t>
  </si>
  <si>
    <t xml:space="preserve">          Közpark kialakítása</t>
  </si>
  <si>
    <t xml:space="preserve">          Gépek, berendezések</t>
  </si>
  <si>
    <t xml:space="preserve">          Strand kabinsor</t>
  </si>
  <si>
    <t xml:space="preserve">          Busz öböl kialakítás  </t>
  </si>
  <si>
    <t xml:space="preserve">          Temetőkápolna kamera rendszer</t>
  </si>
  <si>
    <t xml:space="preserve">          Strand vizesblokk</t>
  </si>
  <si>
    <t xml:space="preserve">          Strand pénztár</t>
  </si>
  <si>
    <t xml:space="preserve">          Közvilágítás korszerűsítés tervekkel         </t>
  </si>
  <si>
    <t xml:space="preserve">           Hivatal fűtéshálózat felújítás</t>
  </si>
  <si>
    <t xml:space="preserve">          Csónakkikötő terv</t>
  </si>
  <si>
    <t>045160 Közutak, hidak, alagutak üzemeltetése, fenntartrása</t>
  </si>
  <si>
    <t>Kábeltv</t>
  </si>
  <si>
    <t>Katawin</t>
  </si>
  <si>
    <t>Nyomtatási feladatok (Á.hegy Hírmondó, egyéb)</t>
  </si>
  <si>
    <t>Könyv, folyóirat</t>
  </si>
  <si>
    <t>Internetdíj</t>
  </si>
  <si>
    <t>Villamos enrergia</t>
  </si>
  <si>
    <t>Víz és csatornadíj</t>
  </si>
  <si>
    <t>Karbantartás, kisjavítás</t>
  </si>
  <si>
    <t>Közalkalmazottak alapilletménye</t>
  </si>
  <si>
    <t>Közalkalmazottak kereset kiegészítése</t>
  </si>
  <si>
    <t xml:space="preserve">          Gépek, berendezések (strand ptgép)</t>
  </si>
  <si>
    <t>Áramdíj</t>
  </si>
  <si>
    <t>Vízdíj</t>
  </si>
  <si>
    <t>Reklám és probaganda kiadás</t>
  </si>
  <si>
    <t>Reklámkiadás</t>
  </si>
  <si>
    <t>K352</t>
  </si>
  <si>
    <t>Fizetendő áfa</t>
  </si>
  <si>
    <t>Folyóirat</t>
  </si>
  <si>
    <t>Keresetkiegészítés</t>
  </si>
  <si>
    <t>Támogatásértékű működési kiadás önkormányzatoknak (Révfülöp)</t>
  </si>
  <si>
    <t>Támogatásértékű működési kiadás önkormányzatoknak (Btomaj)</t>
  </si>
  <si>
    <t>086030 Nemzetközi kulturális együttműködés</t>
  </si>
  <si>
    <t>K44</t>
  </si>
  <si>
    <t>Betegséggel kapcsolatos ellátások</t>
  </si>
  <si>
    <t>Ápolási díj</t>
  </si>
  <si>
    <t>Közgyógy ellátás</t>
  </si>
  <si>
    <t xml:space="preserve">Működési kiadás más önkormányzatnak </t>
  </si>
  <si>
    <t>Badacsony -Céh</t>
  </si>
  <si>
    <t>Intenetdíj</t>
  </si>
  <si>
    <t>081045 Szabadidősport tevékenység</t>
  </si>
  <si>
    <t>Szogláltatási kiasáok</t>
  </si>
  <si>
    <t>Egyéb üzemeltetési, fenntartási szolgáltatlás</t>
  </si>
  <si>
    <t>081045 Szabadidősport,-tevékenység és támogatása</t>
  </si>
  <si>
    <t>Felhalmozási célú viszatérítendő támogatások</t>
  </si>
  <si>
    <t>081061 Szabadidős park, fürdő és strandszolgáltatás</t>
  </si>
  <si>
    <t>45160 Közutak, hidak, alagutak üzemeltetése, fenntartása</t>
  </si>
  <si>
    <t>jogcímcsoportonként</t>
  </si>
  <si>
    <t>Jogcímcsoport</t>
  </si>
  <si>
    <t>Teljesítés</t>
  </si>
  <si>
    <t>Eljárási illeték</t>
  </si>
  <si>
    <t>Áfa</t>
  </si>
  <si>
    <t>Módosított</t>
  </si>
  <si>
    <t>Teljesítés %-a</t>
  </si>
  <si>
    <t>Egyéb szolgáltatás</t>
  </si>
  <si>
    <t>Egyéb juttatás</t>
  </si>
  <si>
    <t>Egyéb személyi juttatások</t>
  </si>
  <si>
    <t>Egyéb személyi juttatás</t>
  </si>
  <si>
    <t>Eredeti előirányzat
adatok(ezer Ft)</t>
  </si>
  <si>
    <t>Módosított előirányzat
adatok(ezer Ft)</t>
  </si>
  <si>
    <t>Teljesítés
adatok(ezer Ft)</t>
  </si>
  <si>
    <t>Módosított (ezer Ft)</t>
  </si>
  <si>
    <t xml:space="preserve"> (ezer Ft)</t>
  </si>
  <si>
    <t>2014. módosítás</t>
  </si>
  <si>
    <t>2014. teljesítés</t>
  </si>
  <si>
    <t xml:space="preserve">          Strand Mobilstég telepítés-tervezési munkái</t>
  </si>
  <si>
    <t xml:space="preserve">          Strand Akadálymentes vízi bejáró</t>
  </si>
  <si>
    <t xml:space="preserve">          Strand Térkövezés</t>
  </si>
  <si>
    <t>Teljesítés
%-a</t>
  </si>
  <si>
    <t>(ezer Ft)</t>
  </si>
  <si>
    <t>%-a</t>
  </si>
  <si>
    <t xml:space="preserve"> Teljesítés %-a</t>
  </si>
  <si>
    <t>Működési célú pénzeszköz átadás vállalkozásoknak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</si>
</sst>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0%"/>
    <numFmt numFmtId="165" formatCode="#,##0\ _F_t;[Red]#,##0\ _F_t"/>
    <numFmt numFmtId="166" formatCode="#,##0\ &quot;Ft&quot;;[Red]#,##0\ &quot;Ft&quot;"/>
    <numFmt numFmtId="167" formatCode="#,##0;[Red]#,##0"/>
    <numFmt numFmtId="168" formatCode="0.0%"/>
    <numFmt numFmtId="169" formatCode="#,##0.0"/>
    <numFmt numFmtId="170" formatCode="0.0"/>
    <numFmt numFmtId="171" formatCode="&quot;Igen&quot;;&quot;Igen&quot;;&quot;Nem&quot;"/>
    <numFmt numFmtId="172" formatCode="&quot;Igaz&quot;;&quot;Igaz&quot;;&quot;Hamis&quot;"/>
    <numFmt numFmtId="173" formatCode="&quot;Be&quot;;&quot;Be&quot;;&quot;Ki&quot;"/>
    <numFmt numFmtId="174" formatCode="&quot;H-&quot;0000"/>
    <numFmt numFmtId="175" formatCode="0.000"/>
  </numFmts>
  <fonts count="4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20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b/>
      <sz val="12"/>
      <color indexed="20"/>
      <name val="Times New Roman"/>
      <family val="0"/>
    </font>
    <font>
      <sz val="1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8" fillId="0" borderId="0">
      <alignment/>
      <protection/>
    </xf>
    <xf numFmtId="0" fontId="0" fillId="0" borderId="0">
      <alignment/>
      <protection/>
    </xf>
    <xf numFmtId="0" fontId="17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4" fillId="3" borderId="0" applyNumberFormat="0" applyBorder="0" applyAlignment="0" applyProtection="0"/>
    <xf numFmtId="0" fontId="15" fillId="23" borderId="0" applyNumberFormat="0" applyBorder="0" applyAlignment="0" applyProtection="0"/>
    <xf numFmtId="0" fontId="16" fillId="22" borderId="1" applyNumberFormat="0" applyAlignment="0" applyProtection="0"/>
    <xf numFmtId="9" fontId="0" fillId="0" borderId="0" applyFill="0" applyBorder="0" applyAlignment="0" applyProtection="0"/>
  </cellStyleXfs>
  <cellXfs count="319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Border="1" applyAlignment="1">
      <alignment/>
    </xf>
    <xf numFmtId="0" fontId="22" fillId="0" borderId="0" xfId="0" applyFont="1" applyFill="1" applyAlignment="1">
      <alignment horizontal="left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left"/>
    </xf>
    <xf numFmtId="0" fontId="19" fillId="0" borderId="0" xfId="0" applyFont="1" applyFill="1" applyBorder="1" applyAlignment="1">
      <alignment horizontal="left"/>
    </xf>
    <xf numFmtId="0" fontId="25" fillId="0" borderId="0" xfId="0" applyFont="1" applyFill="1" applyAlignment="1">
      <alignment horizontal="left"/>
    </xf>
    <xf numFmtId="0" fontId="25" fillId="0" borderId="0" xfId="0" applyFont="1" applyFill="1" applyAlignment="1">
      <alignment/>
    </xf>
    <xf numFmtId="0" fontId="23" fillId="0" borderId="0" xfId="0" applyFont="1" applyFill="1" applyAlignment="1">
      <alignment horizontal="left"/>
    </xf>
    <xf numFmtId="0" fontId="22" fillId="0" borderId="0" xfId="0" applyFont="1" applyFill="1" applyAlignment="1">
      <alignment/>
    </xf>
    <xf numFmtId="0" fontId="19" fillId="0" borderId="0" xfId="0" applyFont="1" applyFill="1" applyAlignment="1">
      <alignment horizontal="left" wrapText="1"/>
    </xf>
    <xf numFmtId="0" fontId="20" fillId="0" borderId="0" xfId="0" applyFont="1" applyFill="1" applyAlignment="1">
      <alignment/>
    </xf>
    <xf numFmtId="0" fontId="19" fillId="0" borderId="0" xfId="0" applyFont="1" applyFill="1" applyBorder="1" applyAlignment="1">
      <alignment horizontal="center"/>
    </xf>
    <xf numFmtId="49" fontId="22" fillId="0" borderId="0" xfId="0" applyNumberFormat="1" applyFont="1" applyFill="1" applyAlignment="1">
      <alignment horizontal="left"/>
    </xf>
    <xf numFmtId="0" fontId="21" fillId="0" borderId="0" xfId="0" applyFont="1" applyFill="1" applyAlignment="1">
      <alignment/>
    </xf>
    <xf numFmtId="165" fontId="19" fillId="0" borderId="0" xfId="0" applyNumberFormat="1" applyFont="1" applyFill="1" applyAlignment="1">
      <alignment horizontal="right"/>
    </xf>
    <xf numFmtId="165" fontId="19" fillId="0" borderId="0" xfId="0" applyNumberFormat="1" applyFont="1" applyFill="1" applyAlignment="1">
      <alignment/>
    </xf>
    <xf numFmtId="165" fontId="25" fillId="0" borderId="0" xfId="0" applyNumberFormat="1" applyFont="1" applyFill="1" applyAlignment="1">
      <alignment/>
    </xf>
    <xf numFmtId="165" fontId="22" fillId="0" borderId="0" xfId="0" applyNumberFormat="1" applyFont="1" applyFill="1" applyAlignment="1">
      <alignment/>
    </xf>
    <xf numFmtId="165" fontId="26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left" wrapText="1"/>
    </xf>
    <xf numFmtId="0" fontId="31" fillId="0" borderId="0" xfId="0" applyFont="1" applyFill="1" applyAlignment="1">
      <alignment/>
    </xf>
    <xf numFmtId="165" fontId="19" fillId="0" borderId="0" xfId="0" applyNumberFormat="1" applyFont="1" applyFill="1" applyAlignment="1">
      <alignment/>
    </xf>
    <xf numFmtId="165" fontId="19" fillId="0" borderId="0" xfId="0" applyNumberFormat="1" applyFont="1" applyFill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 horizontal="center"/>
    </xf>
    <xf numFmtId="0" fontId="20" fillId="0" borderId="10" xfId="0" applyFont="1" applyFill="1" applyBorder="1" applyAlignment="1">
      <alignment wrapText="1"/>
    </xf>
    <xf numFmtId="0" fontId="20" fillId="0" borderId="11" xfId="0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2" fontId="18" fillId="0" borderId="0" xfId="0" applyNumberFormat="1" applyFont="1" applyBorder="1" applyAlignment="1">
      <alignment/>
    </xf>
    <xf numFmtId="165" fontId="22" fillId="0" borderId="0" xfId="0" applyNumberFormat="1" applyFont="1" applyFill="1" applyBorder="1" applyAlignment="1">
      <alignment horizontal="right"/>
    </xf>
    <xf numFmtId="2" fontId="18" fillId="0" borderId="0" xfId="0" applyNumberFormat="1" applyFont="1" applyFill="1" applyBorder="1" applyAlignment="1">
      <alignment/>
    </xf>
    <xf numFmtId="165" fontId="19" fillId="0" borderId="0" xfId="0" applyNumberFormat="1" applyFont="1" applyFill="1" applyBorder="1" applyAlignment="1">
      <alignment horizontal="right"/>
    </xf>
    <xf numFmtId="165" fontId="19" fillId="0" borderId="0" xfId="0" applyNumberFormat="1" applyFont="1" applyFill="1" applyBorder="1" applyAlignment="1">
      <alignment/>
    </xf>
    <xf numFmtId="165" fontId="25" fillId="0" borderId="0" xfId="0" applyNumberFormat="1" applyFont="1" applyFill="1" applyBorder="1" applyAlignment="1">
      <alignment/>
    </xf>
    <xf numFmtId="165" fontId="30" fillId="0" borderId="0" xfId="0" applyNumberFormat="1" applyFont="1" applyFill="1" applyBorder="1" applyAlignment="1">
      <alignment/>
    </xf>
    <xf numFmtId="165" fontId="22" fillId="0" borderId="0" xfId="0" applyNumberFormat="1" applyFont="1" applyFill="1" applyBorder="1" applyAlignment="1">
      <alignment/>
    </xf>
    <xf numFmtId="165" fontId="25" fillId="0" borderId="0" xfId="0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165" fontId="24" fillId="0" borderId="0" xfId="0" applyNumberFormat="1" applyFont="1" applyFill="1" applyBorder="1" applyAlignment="1">
      <alignment/>
    </xf>
    <xf numFmtId="165" fontId="22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 horizontal="right"/>
    </xf>
    <xf numFmtId="2" fontId="20" fillId="0" borderId="0" xfId="0" applyNumberFormat="1" applyFont="1" applyFill="1" applyBorder="1" applyAlignment="1">
      <alignment/>
    </xf>
    <xf numFmtId="2" fontId="20" fillId="0" borderId="0" xfId="0" applyNumberFormat="1" applyFont="1" applyBorder="1" applyAlignment="1">
      <alignment/>
    </xf>
    <xf numFmtId="165" fontId="20" fillId="0" borderId="0" xfId="0" applyNumberFormat="1" applyFont="1" applyFill="1" applyBorder="1" applyAlignment="1">
      <alignment/>
    </xf>
    <xf numFmtId="165" fontId="18" fillId="0" borderId="0" xfId="0" applyNumberFormat="1" applyFont="1" applyFill="1" applyBorder="1" applyAlignment="1">
      <alignment/>
    </xf>
    <xf numFmtId="165" fontId="19" fillId="0" borderId="0" xfId="0" applyNumberFormat="1" applyFont="1" applyFill="1" applyAlignment="1">
      <alignment horizontal="left"/>
    </xf>
    <xf numFmtId="165" fontId="30" fillId="0" borderId="0" xfId="0" applyNumberFormat="1" applyFont="1" applyFill="1" applyAlignment="1">
      <alignment horizontal="left"/>
    </xf>
    <xf numFmtId="0" fontId="34" fillId="0" borderId="0" xfId="0" applyFont="1" applyFill="1" applyAlignment="1">
      <alignment/>
    </xf>
    <xf numFmtId="0" fontId="22" fillId="0" borderId="0" xfId="0" applyFont="1" applyFill="1" applyAlignment="1">
      <alignment wrapText="1"/>
    </xf>
    <xf numFmtId="0" fontId="35" fillId="0" borderId="0" xfId="0" applyFont="1" applyFill="1" applyAlignment="1">
      <alignment horizontal="left"/>
    </xf>
    <xf numFmtId="2" fontId="36" fillId="0" borderId="0" xfId="0" applyNumberFormat="1" applyFont="1" applyFill="1" applyBorder="1" applyAlignment="1">
      <alignment/>
    </xf>
    <xf numFmtId="0" fontId="36" fillId="0" borderId="0" xfId="0" applyFont="1" applyFill="1" applyAlignment="1">
      <alignment/>
    </xf>
    <xf numFmtId="0" fontId="23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Alignment="1">
      <alignment horizontal="right"/>
    </xf>
    <xf numFmtId="0" fontId="22" fillId="0" borderId="0" xfId="0" applyFont="1" applyFill="1" applyBorder="1" applyAlignment="1">
      <alignment horizontal="left"/>
    </xf>
    <xf numFmtId="0" fontId="22" fillId="0" borderId="12" xfId="0" applyFont="1" applyFill="1" applyBorder="1" applyAlignment="1">
      <alignment vertical="center"/>
    </xf>
    <xf numFmtId="0" fontId="22" fillId="0" borderId="13" xfId="0" applyFont="1" applyFill="1" applyBorder="1" applyAlignment="1">
      <alignment vertical="center"/>
    </xf>
    <xf numFmtId="0" fontId="22" fillId="0" borderId="14" xfId="0" applyFont="1" applyFill="1" applyBorder="1" applyAlignment="1">
      <alignment vertical="center"/>
    </xf>
    <xf numFmtId="0" fontId="22" fillId="0" borderId="15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wrapText="1"/>
    </xf>
    <xf numFmtId="2" fontId="20" fillId="0" borderId="0" xfId="0" applyNumberFormat="1" applyFont="1" applyFill="1" applyBorder="1" applyAlignment="1">
      <alignment horizontal="center" wrapText="1"/>
    </xf>
    <xf numFmtId="0" fontId="18" fillId="0" borderId="0" xfId="0" applyFont="1" applyFill="1" applyAlignment="1">
      <alignment horizontal="right"/>
    </xf>
    <xf numFmtId="0" fontId="18" fillId="0" borderId="0" xfId="0" applyFont="1" applyFill="1" applyAlignment="1">
      <alignment horizontal="center"/>
    </xf>
    <xf numFmtId="0" fontId="37" fillId="0" borderId="0" xfId="0" applyFont="1" applyFill="1" applyAlignment="1">
      <alignment/>
    </xf>
    <xf numFmtId="0" fontId="22" fillId="0" borderId="10" xfId="0" applyFont="1" applyFill="1" applyBorder="1" applyAlignment="1">
      <alignment vertical="center"/>
    </xf>
    <xf numFmtId="0" fontId="22" fillId="0" borderId="11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right"/>
    </xf>
    <xf numFmtId="0" fontId="23" fillId="0" borderId="0" xfId="0" applyFont="1" applyFill="1" applyBorder="1" applyAlignment="1">
      <alignment horizontal="left"/>
    </xf>
    <xf numFmtId="165" fontId="22" fillId="0" borderId="0" xfId="0" applyNumberFormat="1" applyFont="1" applyFill="1" applyBorder="1" applyAlignment="1">
      <alignment horizontal="left"/>
    </xf>
    <xf numFmtId="165" fontId="22" fillId="0" borderId="0" xfId="0" applyNumberFormat="1" applyFont="1" applyFill="1" applyAlignment="1">
      <alignment horizontal="left"/>
    </xf>
    <xf numFmtId="165" fontId="19" fillId="0" borderId="0" xfId="0" applyNumberFormat="1" applyFont="1" applyFill="1" applyAlignment="1">
      <alignment horizontal="center"/>
    </xf>
    <xf numFmtId="2" fontId="20" fillId="0" borderId="0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3" fillId="0" borderId="0" xfId="0" applyFont="1" applyFill="1" applyAlignment="1">
      <alignment wrapText="1"/>
    </xf>
    <xf numFmtId="0" fontId="23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Border="1" applyAlignment="1">
      <alignment/>
    </xf>
    <xf numFmtId="0" fontId="26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Alignment="1">
      <alignment horizontal="left"/>
    </xf>
    <xf numFmtId="2" fontId="18" fillId="0" borderId="0" xfId="0" applyNumberFormat="1" applyFont="1" applyFill="1" applyAlignment="1">
      <alignment/>
    </xf>
    <xf numFmtId="2" fontId="20" fillId="0" borderId="0" xfId="0" applyNumberFormat="1" applyFont="1" applyFill="1" applyAlignment="1">
      <alignment/>
    </xf>
    <xf numFmtId="0" fontId="18" fillId="0" borderId="0" xfId="0" applyFont="1" applyFill="1" applyAlignment="1">
      <alignment horizontal="left"/>
    </xf>
    <xf numFmtId="0" fontId="30" fillId="0" borderId="0" xfId="0" applyFont="1" applyFill="1" applyAlignment="1">
      <alignment/>
    </xf>
    <xf numFmtId="49" fontId="20" fillId="0" borderId="0" xfId="0" applyNumberFormat="1" applyFont="1" applyFill="1" applyAlignment="1">
      <alignment/>
    </xf>
    <xf numFmtId="49" fontId="18" fillId="0" borderId="0" xfId="0" applyNumberFormat="1" applyFont="1" applyFill="1" applyAlignment="1">
      <alignment/>
    </xf>
    <xf numFmtId="0" fontId="38" fillId="0" borderId="0" xfId="0" applyFont="1" applyFill="1" applyAlignment="1">
      <alignment/>
    </xf>
    <xf numFmtId="2" fontId="20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/>
    </xf>
    <xf numFmtId="2" fontId="20" fillId="0" borderId="0" xfId="0" applyNumberFormat="1" applyFont="1" applyFill="1" applyBorder="1" applyAlignment="1">
      <alignment/>
    </xf>
    <xf numFmtId="0" fontId="37" fillId="0" borderId="0" xfId="0" applyFont="1" applyBorder="1" applyAlignment="1">
      <alignment/>
    </xf>
    <xf numFmtId="0" fontId="18" fillId="0" borderId="0" xfId="0" applyFont="1" applyBorder="1" applyAlignment="1">
      <alignment vertical="center"/>
    </xf>
    <xf numFmtId="0" fontId="21" fillId="0" borderId="0" xfId="0" applyFont="1" applyAlignment="1">
      <alignment/>
    </xf>
    <xf numFmtId="3" fontId="20" fillId="0" borderId="16" xfId="0" applyNumberFormat="1" applyFont="1" applyBorder="1" applyAlignment="1">
      <alignment horizontal="right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3" fontId="19" fillId="0" borderId="16" xfId="0" applyNumberFormat="1" applyFont="1" applyFill="1" applyBorder="1" applyAlignment="1">
      <alignment/>
    </xf>
    <xf numFmtId="0" fontId="23" fillId="0" borderId="0" xfId="0" applyFont="1" applyAlignment="1">
      <alignment horizontal="left"/>
    </xf>
    <xf numFmtId="0" fontId="22" fillId="0" borderId="0" xfId="0" applyFont="1" applyAlignment="1">
      <alignment/>
    </xf>
    <xf numFmtId="0" fontId="22" fillId="0" borderId="0" xfId="0" applyFont="1" applyBorder="1" applyAlignment="1">
      <alignment/>
    </xf>
    <xf numFmtId="3" fontId="22" fillId="0" borderId="16" xfId="0" applyNumberFormat="1" applyFont="1" applyFill="1" applyBorder="1" applyAlignment="1">
      <alignment/>
    </xf>
    <xf numFmtId="3" fontId="19" fillId="0" borderId="16" xfId="0" applyNumberFormat="1" applyFont="1" applyBorder="1" applyAlignment="1">
      <alignment/>
    </xf>
    <xf numFmtId="0" fontId="22" fillId="0" borderId="17" xfId="0" applyFont="1" applyBorder="1" applyAlignment="1">
      <alignment/>
    </xf>
    <xf numFmtId="3" fontId="22" fillId="0" borderId="18" xfId="0" applyNumberFormat="1" applyFont="1" applyBorder="1" applyAlignment="1">
      <alignment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justify"/>
    </xf>
    <xf numFmtId="0" fontId="19" fillId="0" borderId="0" xfId="0" applyFont="1" applyAlignment="1">
      <alignment horizontal="justify"/>
    </xf>
    <xf numFmtId="3" fontId="22" fillId="0" borderId="16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20" fillId="0" borderId="19" xfId="0" applyFont="1" applyBorder="1" applyAlignment="1">
      <alignment/>
    </xf>
    <xf numFmtId="0" fontId="20" fillId="0" borderId="19" xfId="0" applyFont="1" applyBorder="1" applyAlignment="1">
      <alignment horizontal="center" wrapText="1"/>
    </xf>
    <xf numFmtId="3" fontId="18" fillId="0" borderId="0" xfId="0" applyNumberFormat="1" applyFont="1" applyAlignment="1">
      <alignment/>
    </xf>
    <xf numFmtId="3" fontId="18" fillId="0" borderId="19" xfId="0" applyNumberFormat="1" applyFont="1" applyBorder="1" applyAlignment="1">
      <alignment/>
    </xf>
    <xf numFmtId="3" fontId="20" fillId="0" borderId="0" xfId="0" applyNumberFormat="1" applyFont="1" applyAlignment="1">
      <alignment/>
    </xf>
    <xf numFmtId="0" fontId="0" fillId="0" borderId="0" xfId="0" applyFill="1" applyAlignment="1">
      <alignment/>
    </xf>
    <xf numFmtId="0" fontId="39" fillId="0" borderId="19" xfId="0" applyFont="1" applyFill="1" applyBorder="1" applyAlignment="1">
      <alignment/>
    </xf>
    <xf numFmtId="0" fontId="39" fillId="0" borderId="19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3" fontId="18" fillId="0" borderId="0" xfId="0" applyNumberFormat="1" applyFont="1" applyFill="1" applyAlignment="1">
      <alignment/>
    </xf>
    <xf numFmtId="3" fontId="18" fillId="0" borderId="0" xfId="0" applyNumberFormat="1" applyFont="1" applyFill="1" applyBorder="1" applyAlignment="1">
      <alignment/>
    </xf>
    <xf numFmtId="3" fontId="18" fillId="0" borderId="19" xfId="0" applyNumberFormat="1" applyFont="1" applyFill="1" applyBorder="1" applyAlignment="1">
      <alignment/>
    </xf>
    <xf numFmtId="3" fontId="20" fillId="0" borderId="0" xfId="0" applyNumberFormat="1" applyFont="1" applyFill="1" applyAlignment="1">
      <alignment/>
    </xf>
    <xf numFmtId="0" fontId="23" fillId="0" borderId="0" xfId="0" applyFont="1" applyFill="1" applyAlignment="1">
      <alignment/>
    </xf>
    <xf numFmtId="0" fontId="19" fillId="0" borderId="19" xfId="0" applyFont="1" applyFill="1" applyBorder="1" applyAlignment="1">
      <alignment/>
    </xf>
    <xf numFmtId="3" fontId="0" fillId="0" borderId="0" xfId="0" applyNumberFormat="1" applyFill="1" applyAlignment="1">
      <alignment/>
    </xf>
    <xf numFmtId="0" fontId="20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18" fillId="0" borderId="0" xfId="0" applyFont="1" applyBorder="1" applyAlignment="1">
      <alignment/>
    </xf>
    <xf numFmtId="0" fontId="0" fillId="0" borderId="0" xfId="0" applyAlignment="1">
      <alignment horizontal="left"/>
    </xf>
    <xf numFmtId="0" fontId="18" fillId="0" borderId="0" xfId="56" applyFont="1">
      <alignment/>
      <protection/>
    </xf>
    <xf numFmtId="0" fontId="20" fillId="0" borderId="0" xfId="56" applyFont="1" applyBorder="1" applyAlignment="1">
      <alignment horizontal="center"/>
      <protection/>
    </xf>
    <xf numFmtId="0" fontId="20" fillId="0" borderId="19" xfId="56" applyFont="1" applyBorder="1" applyAlignment="1">
      <alignment horizontal="center" vertical="center" wrapText="1"/>
      <protection/>
    </xf>
    <xf numFmtId="0" fontId="20" fillId="0" borderId="20" xfId="56" applyFont="1" applyBorder="1" applyAlignment="1">
      <alignment horizontal="center" vertical="center" wrapText="1"/>
      <protection/>
    </xf>
    <xf numFmtId="0" fontId="20" fillId="0" borderId="0" xfId="56" applyFont="1" applyBorder="1" applyAlignment="1">
      <alignment horizontal="center" vertical="center" wrapText="1"/>
      <protection/>
    </xf>
    <xf numFmtId="0" fontId="18" fillId="0" borderId="0" xfId="56" applyFont="1" applyBorder="1" applyAlignment="1">
      <alignment vertical="center" wrapText="1"/>
      <protection/>
    </xf>
    <xf numFmtId="3" fontId="18" fillId="0" borderId="0" xfId="56" applyNumberFormat="1" applyFont="1" applyAlignment="1">
      <alignment vertical="center"/>
      <protection/>
    </xf>
    <xf numFmtId="3" fontId="18" fillId="0" borderId="0" xfId="56" applyNumberFormat="1" applyFont="1" applyBorder="1" applyAlignment="1">
      <alignment horizontal="right" vertical="center" wrapText="1"/>
      <protection/>
    </xf>
    <xf numFmtId="3" fontId="21" fillId="0" borderId="21" xfId="56" applyNumberFormat="1" applyFont="1" applyBorder="1" applyAlignment="1">
      <alignment horizontal="right" vertical="center" wrapText="1"/>
      <protection/>
    </xf>
    <xf numFmtId="3" fontId="21" fillId="0" borderId="0" xfId="56" applyNumberFormat="1" applyFont="1" applyBorder="1" applyAlignment="1">
      <alignment horizontal="right" vertical="center" wrapText="1"/>
      <protection/>
    </xf>
    <xf numFmtId="0" fontId="21" fillId="0" borderId="0" xfId="56" applyFont="1">
      <alignment/>
      <protection/>
    </xf>
    <xf numFmtId="0" fontId="20" fillId="0" borderId="19" xfId="56" applyFont="1" applyBorder="1" applyAlignment="1">
      <alignment wrapText="1"/>
      <protection/>
    </xf>
    <xf numFmtId="3" fontId="20" fillId="0" borderId="19" xfId="56" applyNumberFormat="1" applyFont="1" applyBorder="1" applyAlignment="1">
      <alignment vertical="center"/>
      <protection/>
    </xf>
    <xf numFmtId="0" fontId="20" fillId="0" borderId="0" xfId="56" applyFont="1" applyBorder="1" applyAlignment="1">
      <alignment wrapText="1"/>
      <protection/>
    </xf>
    <xf numFmtId="3" fontId="40" fillId="0" borderId="0" xfId="56" applyNumberFormat="1" applyFont="1" applyBorder="1" applyAlignment="1">
      <alignment horizontal="right" wrapText="1"/>
      <protection/>
    </xf>
    <xf numFmtId="3" fontId="40" fillId="0" borderId="21" xfId="56" applyNumberFormat="1" applyFont="1" applyBorder="1" applyAlignment="1">
      <alignment horizontal="right" wrapText="1"/>
      <protection/>
    </xf>
    <xf numFmtId="3" fontId="20" fillId="0" borderId="19" xfId="56" applyNumberFormat="1" applyFont="1" applyBorder="1" applyAlignment="1">
      <alignment horizontal="right" wrapText="1"/>
      <protection/>
    </xf>
    <xf numFmtId="0" fontId="18" fillId="0" borderId="0" xfId="56">
      <alignment/>
      <protection/>
    </xf>
    <xf numFmtId="0" fontId="18" fillId="0" borderId="0" xfId="56" applyBorder="1">
      <alignment/>
      <protection/>
    </xf>
    <xf numFmtId="0" fontId="18" fillId="0" borderId="0" xfId="56" applyFont="1" applyAlignment="1">
      <alignment horizontal="right"/>
      <protection/>
    </xf>
    <xf numFmtId="0" fontId="18" fillId="0" borderId="0" xfId="56" applyFont="1">
      <alignment/>
      <protection/>
    </xf>
    <xf numFmtId="0" fontId="18" fillId="0" borderId="0" xfId="56" applyFont="1" applyAlignment="1">
      <alignment horizontal="center"/>
      <protection/>
    </xf>
    <xf numFmtId="0" fontId="18" fillId="0" borderId="0" xfId="56" applyFont="1" applyBorder="1" applyAlignment="1">
      <alignment horizontal="center"/>
      <protection/>
    </xf>
    <xf numFmtId="0" fontId="20" fillId="0" borderId="19" xfId="56" applyFont="1" applyBorder="1" applyAlignment="1">
      <alignment horizontal="center" vertical="center" wrapText="1"/>
      <protection/>
    </xf>
    <xf numFmtId="0" fontId="20" fillId="0" borderId="20" xfId="56" applyFont="1" applyBorder="1" applyAlignment="1">
      <alignment horizontal="center" vertical="center" wrapText="1"/>
      <protection/>
    </xf>
    <xf numFmtId="0" fontId="20" fillId="0" borderId="22" xfId="56" applyFont="1" applyBorder="1" applyAlignment="1">
      <alignment horizontal="center" vertical="center" wrapText="1"/>
      <protection/>
    </xf>
    <xf numFmtId="0" fontId="18" fillId="0" borderId="0" xfId="56" applyFont="1" applyBorder="1" applyAlignment="1">
      <alignment vertical="center" wrapText="1"/>
      <protection/>
    </xf>
    <xf numFmtId="3" fontId="18" fillId="0" borderId="0" xfId="56" applyNumberFormat="1" applyFont="1" applyBorder="1" applyAlignment="1">
      <alignment horizontal="right" vertical="center" wrapText="1"/>
      <protection/>
    </xf>
    <xf numFmtId="3" fontId="18" fillId="0" borderId="21" xfId="56" applyNumberFormat="1" applyFont="1" applyBorder="1" applyAlignment="1">
      <alignment horizontal="right" vertical="center" wrapText="1"/>
      <protection/>
    </xf>
    <xf numFmtId="0" fontId="20" fillId="0" borderId="19" xfId="56" applyFont="1" applyBorder="1" applyAlignment="1">
      <alignment wrapText="1"/>
      <protection/>
    </xf>
    <xf numFmtId="3" fontId="20" fillId="0" borderId="19" xfId="56" applyNumberFormat="1" applyFont="1" applyBorder="1" applyAlignment="1">
      <alignment horizontal="right" vertical="center" wrapText="1"/>
      <protection/>
    </xf>
    <xf numFmtId="0" fontId="21" fillId="0" borderId="0" xfId="56" applyFont="1">
      <alignment/>
      <protection/>
    </xf>
    <xf numFmtId="3" fontId="21" fillId="0" borderId="0" xfId="56" applyNumberFormat="1" applyFont="1" applyBorder="1" applyAlignment="1">
      <alignment horizontal="right" vertical="center" wrapText="1"/>
      <protection/>
    </xf>
    <xf numFmtId="3" fontId="20" fillId="0" borderId="0" xfId="56" applyNumberFormat="1" applyFont="1" applyBorder="1" applyAlignment="1">
      <alignment horizontal="right" wrapText="1"/>
      <protection/>
    </xf>
    <xf numFmtId="3" fontId="20" fillId="0" borderId="19" xfId="56" applyNumberFormat="1" applyFont="1" applyBorder="1" applyAlignment="1">
      <alignment horizontal="right" wrapText="1"/>
      <protection/>
    </xf>
    <xf numFmtId="0" fontId="20" fillId="0" borderId="0" xfId="56" applyFont="1" applyBorder="1" applyAlignment="1">
      <alignment wrapText="1"/>
      <protection/>
    </xf>
    <xf numFmtId="3" fontId="20" fillId="0" borderId="0" xfId="56" applyNumberFormat="1" applyFont="1" applyBorder="1" applyAlignment="1">
      <alignment wrapText="1"/>
      <protection/>
    </xf>
    <xf numFmtId="0" fontId="18" fillId="0" borderId="0" xfId="56" applyFont="1" applyBorder="1">
      <alignment/>
      <protection/>
    </xf>
    <xf numFmtId="0" fontId="18" fillId="0" borderId="0" xfId="56" applyFont="1" applyBorder="1">
      <alignment/>
      <protection/>
    </xf>
    <xf numFmtId="3" fontId="20" fillId="0" borderId="0" xfId="0" applyNumberFormat="1" applyFont="1" applyBorder="1" applyAlignment="1">
      <alignment horizontal="right"/>
    </xf>
    <xf numFmtId="0" fontId="19" fillId="0" borderId="0" xfId="0" applyFont="1" applyBorder="1" applyAlignment="1">
      <alignment horizontal="left"/>
    </xf>
    <xf numFmtId="3" fontId="19" fillId="0" borderId="0" xfId="0" applyNumberFormat="1" applyFont="1" applyFill="1" applyBorder="1" applyAlignment="1">
      <alignment/>
    </xf>
    <xf numFmtId="0" fontId="23" fillId="0" borderId="0" xfId="0" applyFont="1" applyBorder="1" applyAlignment="1">
      <alignment horizontal="left"/>
    </xf>
    <xf numFmtId="3" fontId="22" fillId="0" borderId="0" xfId="0" applyNumberFormat="1" applyFont="1" applyFill="1" applyBorder="1" applyAlignment="1">
      <alignment/>
    </xf>
    <xf numFmtId="3" fontId="19" fillId="0" borderId="0" xfId="0" applyNumberFormat="1" applyFont="1" applyBorder="1" applyAlignment="1">
      <alignment/>
    </xf>
    <xf numFmtId="3" fontId="22" fillId="0" borderId="0" xfId="0" applyNumberFormat="1" applyFont="1" applyBorder="1" applyAlignment="1">
      <alignment/>
    </xf>
    <xf numFmtId="0" fontId="22" fillId="0" borderId="0" xfId="0" applyFont="1" applyBorder="1" applyAlignment="1">
      <alignment horizontal="left"/>
    </xf>
    <xf numFmtId="0" fontId="19" fillId="0" borderId="0" xfId="0" applyFont="1" applyBorder="1" applyAlignment="1">
      <alignment horizontal="justify"/>
    </xf>
    <xf numFmtId="0" fontId="22" fillId="0" borderId="0" xfId="0" applyFont="1" applyBorder="1" applyAlignment="1">
      <alignment horizontal="justify"/>
    </xf>
    <xf numFmtId="3" fontId="20" fillId="0" borderId="0" xfId="56" applyNumberFormat="1" applyFont="1" applyBorder="1" applyAlignment="1">
      <alignment horizontal="right" wrapText="1"/>
      <protection/>
    </xf>
    <xf numFmtId="0" fontId="18" fillId="0" borderId="19" xfId="56" applyFont="1" applyBorder="1">
      <alignment/>
      <protection/>
    </xf>
    <xf numFmtId="0" fontId="21" fillId="0" borderId="19" xfId="56" applyFont="1" applyBorder="1">
      <alignment/>
      <protection/>
    </xf>
    <xf numFmtId="0" fontId="21" fillId="0" borderId="0" xfId="56" applyFont="1" applyBorder="1">
      <alignment/>
      <protection/>
    </xf>
    <xf numFmtId="0" fontId="21" fillId="0" borderId="19" xfId="56" applyFont="1" applyBorder="1">
      <alignment/>
      <protection/>
    </xf>
    <xf numFmtId="0" fontId="22" fillId="0" borderId="19" xfId="0" applyFont="1" applyBorder="1" applyAlignment="1">
      <alignment/>
    </xf>
    <xf numFmtId="3" fontId="19" fillId="0" borderId="19" xfId="0" applyNumberFormat="1" applyFont="1" applyBorder="1" applyAlignment="1">
      <alignment/>
    </xf>
    <xf numFmtId="0" fontId="19" fillId="0" borderId="19" xfId="0" applyFont="1" applyBorder="1" applyAlignment="1">
      <alignment/>
    </xf>
    <xf numFmtId="3" fontId="18" fillId="0" borderId="0" xfId="56" applyNumberFormat="1" applyFont="1" applyBorder="1" applyAlignment="1">
      <alignment horizontal="right" wrapText="1"/>
      <protection/>
    </xf>
    <xf numFmtId="2" fontId="32" fillId="0" borderId="0" xfId="0" applyNumberFormat="1" applyFont="1" applyFill="1" applyBorder="1" applyAlignment="1">
      <alignment wrapText="1"/>
    </xf>
    <xf numFmtId="2" fontId="32" fillId="0" borderId="0" xfId="0" applyNumberFormat="1" applyFont="1" applyFill="1" applyBorder="1" applyAlignment="1">
      <alignment/>
    </xf>
    <xf numFmtId="165" fontId="25" fillId="0" borderId="0" xfId="0" applyNumberFormat="1" applyFont="1" applyFill="1" applyAlignment="1">
      <alignment horizontal="center"/>
    </xf>
    <xf numFmtId="165" fontId="25" fillId="0" borderId="0" xfId="0" applyNumberFormat="1" applyFont="1" applyFill="1" applyAlignment="1">
      <alignment horizontal="right"/>
    </xf>
    <xf numFmtId="165" fontId="19" fillId="0" borderId="0" xfId="0" applyNumberFormat="1" applyFont="1" applyFill="1" applyBorder="1" applyAlignment="1">
      <alignment horizontal="left"/>
    </xf>
    <xf numFmtId="2" fontId="18" fillId="0" borderId="0" xfId="0" applyNumberFormat="1" applyFont="1" applyFill="1" applyBorder="1" applyAlignment="1">
      <alignment horizontal="left"/>
    </xf>
    <xf numFmtId="165" fontId="19" fillId="0" borderId="0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/>
    </xf>
    <xf numFmtId="0" fontId="25" fillId="0" borderId="0" xfId="0" applyFont="1" applyFill="1" applyBorder="1" applyAlignment="1">
      <alignment horizontal="left"/>
    </xf>
    <xf numFmtId="165" fontId="30" fillId="0" borderId="0" xfId="0" applyNumberFormat="1" applyFont="1" applyFill="1" applyBorder="1" applyAlignment="1">
      <alignment horizontal="left"/>
    </xf>
    <xf numFmtId="49" fontId="22" fillId="0" borderId="0" xfId="0" applyNumberFormat="1" applyFont="1" applyFill="1" applyBorder="1" applyAlignment="1">
      <alignment horizontal="left"/>
    </xf>
    <xf numFmtId="0" fontId="26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Border="1" applyAlignment="1">
      <alignment horizontal="center"/>
    </xf>
    <xf numFmtId="3" fontId="22" fillId="0" borderId="23" xfId="0" applyNumberFormat="1" applyFont="1" applyFill="1" applyBorder="1" applyAlignment="1">
      <alignment/>
    </xf>
    <xf numFmtId="0" fontId="31" fillId="0" borderId="0" xfId="0" applyFont="1" applyAlignment="1">
      <alignment/>
    </xf>
    <xf numFmtId="0" fontId="30" fillId="0" borderId="0" xfId="0" applyFont="1" applyAlignment="1">
      <alignment/>
    </xf>
    <xf numFmtId="0" fontId="34" fillId="24" borderId="0" xfId="0" applyFont="1" applyFill="1" applyAlignment="1">
      <alignment/>
    </xf>
    <xf numFmtId="0" fontId="18" fillId="24" borderId="0" xfId="0" applyFont="1" applyFill="1" applyAlignment="1">
      <alignment/>
    </xf>
    <xf numFmtId="0" fontId="20" fillId="24" borderId="0" xfId="0" applyFont="1" applyFill="1" applyAlignment="1">
      <alignment horizontal="left"/>
    </xf>
    <xf numFmtId="0" fontId="20" fillId="24" borderId="0" xfId="0" applyFont="1" applyFill="1" applyAlignment="1">
      <alignment/>
    </xf>
    <xf numFmtId="0" fontId="22" fillId="24" borderId="0" xfId="0" applyFont="1" applyFill="1" applyAlignment="1">
      <alignment/>
    </xf>
    <xf numFmtId="0" fontId="19" fillId="24" borderId="0" xfId="0" applyFont="1" applyFill="1" applyAlignment="1">
      <alignment horizontal="left"/>
    </xf>
    <xf numFmtId="0" fontId="19" fillId="24" borderId="0" xfId="0" applyFont="1" applyFill="1" applyBorder="1" applyAlignment="1">
      <alignment horizontal="left"/>
    </xf>
    <xf numFmtId="0" fontId="22" fillId="24" borderId="0" xfId="0" applyFont="1" applyFill="1" applyBorder="1" applyAlignment="1">
      <alignment horizontal="left"/>
    </xf>
    <xf numFmtId="0" fontId="22" fillId="24" borderId="0" xfId="0" applyFont="1" applyFill="1" applyAlignment="1">
      <alignment horizontal="left"/>
    </xf>
    <xf numFmtId="165" fontId="22" fillId="24" borderId="0" xfId="0" applyNumberFormat="1" applyFont="1" applyFill="1" applyAlignment="1">
      <alignment horizontal="left"/>
    </xf>
    <xf numFmtId="0" fontId="22" fillId="24" borderId="0" xfId="0" applyFont="1" applyFill="1" applyBorder="1" applyAlignment="1">
      <alignment vertical="center"/>
    </xf>
    <xf numFmtId="0" fontId="22" fillId="24" borderId="0" xfId="0" applyFont="1" applyFill="1" applyBorder="1" applyAlignment="1">
      <alignment horizontal="left" vertical="center"/>
    </xf>
    <xf numFmtId="0" fontId="20" fillId="0" borderId="24" xfId="0" applyFont="1" applyFill="1" applyBorder="1" applyAlignment="1">
      <alignment horizontal="right"/>
    </xf>
    <xf numFmtId="3" fontId="22" fillId="0" borderId="24" xfId="0" applyNumberFormat="1" applyFont="1" applyFill="1" applyBorder="1" applyAlignment="1">
      <alignment horizontal="center"/>
    </xf>
    <xf numFmtId="0" fontId="20" fillId="0" borderId="25" xfId="0" applyFont="1" applyBorder="1" applyAlignment="1">
      <alignment horizontal="left" vertical="center"/>
    </xf>
    <xf numFmtId="0" fontId="18" fillId="0" borderId="25" xfId="0" applyFont="1" applyBorder="1" applyAlignment="1">
      <alignment horizontal="left" vertical="center"/>
    </xf>
    <xf numFmtId="0" fontId="20" fillId="0" borderId="25" xfId="0" applyFont="1" applyBorder="1" applyAlignment="1">
      <alignment horizontal="center" vertical="center"/>
    </xf>
    <xf numFmtId="0" fontId="19" fillId="0" borderId="26" xfId="0" applyFont="1" applyBorder="1" applyAlignment="1">
      <alignment horizontal="justify"/>
    </xf>
    <xf numFmtId="0" fontId="18" fillId="0" borderId="26" xfId="0" applyFont="1" applyBorder="1" applyAlignment="1">
      <alignment/>
    </xf>
    <xf numFmtId="0" fontId="20" fillId="0" borderId="24" xfId="0" applyFont="1" applyFill="1" applyBorder="1" applyAlignment="1">
      <alignment horizontal="center"/>
    </xf>
    <xf numFmtId="0" fontId="22" fillId="25" borderId="0" xfId="0" applyFont="1" applyFill="1" applyBorder="1" applyAlignment="1">
      <alignment horizontal="left"/>
    </xf>
    <xf numFmtId="0" fontId="19" fillId="25" borderId="0" xfId="0" applyFont="1" applyFill="1" applyAlignment="1">
      <alignment horizontal="right"/>
    </xf>
    <xf numFmtId="0" fontId="19" fillId="25" borderId="0" xfId="0" applyFont="1" applyFill="1" applyBorder="1" applyAlignment="1">
      <alignment horizontal="center"/>
    </xf>
    <xf numFmtId="0" fontId="19" fillId="25" borderId="0" xfId="0" applyFont="1" applyFill="1" applyBorder="1" applyAlignment="1">
      <alignment horizontal="right"/>
    </xf>
    <xf numFmtId="0" fontId="23" fillId="24" borderId="0" xfId="0" applyFont="1" applyFill="1" applyBorder="1" applyAlignment="1">
      <alignment horizontal="left"/>
    </xf>
    <xf numFmtId="165" fontId="22" fillId="24" borderId="0" xfId="0" applyNumberFormat="1" applyFont="1" applyFill="1" applyBorder="1" applyAlignment="1">
      <alignment horizontal="left"/>
    </xf>
    <xf numFmtId="0" fontId="30" fillId="0" borderId="0" xfId="0" applyFont="1" applyFill="1" applyAlignment="1">
      <alignment horizontal="left"/>
    </xf>
    <xf numFmtId="165" fontId="30" fillId="0" borderId="0" xfId="0" applyNumberFormat="1" applyFont="1" applyFill="1" applyAlignment="1">
      <alignment/>
    </xf>
    <xf numFmtId="49" fontId="22" fillId="24" borderId="0" xfId="0" applyNumberFormat="1" applyFont="1" applyFill="1" applyAlignment="1">
      <alignment horizontal="left"/>
    </xf>
    <xf numFmtId="0" fontId="20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left"/>
    </xf>
    <xf numFmtId="165" fontId="18" fillId="0" borderId="0" xfId="0" applyNumberFormat="1" applyFont="1" applyFill="1" applyBorder="1" applyAlignment="1">
      <alignment horizontal="left"/>
    </xf>
    <xf numFmtId="165" fontId="18" fillId="0" borderId="0" xfId="0" applyNumberFormat="1" applyFont="1" applyFill="1" applyAlignment="1">
      <alignment/>
    </xf>
    <xf numFmtId="0" fontId="36" fillId="0" borderId="0" xfId="0" applyFont="1" applyFill="1" applyAlignment="1">
      <alignment horizontal="left"/>
    </xf>
    <xf numFmtId="165" fontId="36" fillId="0" borderId="0" xfId="0" applyNumberFormat="1" applyFont="1" applyFill="1" applyAlignment="1">
      <alignment horizontal="center"/>
    </xf>
    <xf numFmtId="165" fontId="20" fillId="24" borderId="0" xfId="0" applyNumberFormat="1" applyFont="1" applyFill="1" applyAlignment="1">
      <alignment horizontal="left"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 horizontal="right" wrapText="1"/>
    </xf>
    <xf numFmtId="0" fontId="22" fillId="0" borderId="19" xfId="0" applyFont="1" applyFill="1" applyBorder="1" applyAlignment="1">
      <alignment/>
    </xf>
    <xf numFmtId="3" fontId="19" fillId="0" borderId="0" xfId="0" applyNumberFormat="1" applyFont="1" applyFill="1" applyAlignment="1">
      <alignment horizontal="left"/>
    </xf>
    <xf numFmtId="0" fontId="18" fillId="0" borderId="0" xfId="56" applyFont="1" applyAlignment="1">
      <alignment/>
      <protection/>
    </xf>
    <xf numFmtId="14" fontId="20" fillId="0" borderId="10" xfId="0" applyNumberFormat="1" applyFont="1" applyFill="1" applyBorder="1" applyAlignment="1">
      <alignment horizontal="center" wrapText="1"/>
    </xf>
    <xf numFmtId="169" fontId="18" fillId="0" borderId="0" xfId="0" applyNumberFormat="1" applyFont="1" applyFill="1" applyAlignment="1">
      <alignment/>
    </xf>
    <xf numFmtId="169" fontId="18" fillId="0" borderId="0" xfId="0" applyNumberFormat="1" applyFont="1" applyFill="1" applyBorder="1" applyAlignment="1">
      <alignment/>
    </xf>
    <xf numFmtId="169" fontId="41" fillId="0" borderId="10" xfId="0" applyNumberFormat="1" applyFont="1" applyFill="1" applyBorder="1" applyAlignment="1">
      <alignment wrapText="1"/>
    </xf>
    <xf numFmtId="169" fontId="33" fillId="0" borderId="11" xfId="0" applyNumberFormat="1" applyFont="1" applyFill="1" applyBorder="1" applyAlignment="1">
      <alignment/>
    </xf>
    <xf numFmtId="169" fontId="22" fillId="0" borderId="0" xfId="0" applyNumberFormat="1" applyFont="1" applyFill="1" applyBorder="1" applyAlignment="1">
      <alignment horizontal="right"/>
    </xf>
    <xf numFmtId="169" fontId="19" fillId="0" borderId="0" xfId="0" applyNumberFormat="1" applyFont="1" applyFill="1" applyBorder="1" applyAlignment="1">
      <alignment horizontal="right"/>
    </xf>
    <xf numFmtId="165" fontId="19" fillId="25" borderId="0" xfId="0" applyNumberFormat="1" applyFont="1" applyFill="1" applyAlignment="1">
      <alignment/>
    </xf>
    <xf numFmtId="169" fontId="19" fillId="0" borderId="0" xfId="0" applyNumberFormat="1" applyFont="1" applyFill="1" applyBorder="1" applyAlignment="1">
      <alignment/>
    </xf>
    <xf numFmtId="169" fontId="18" fillId="0" borderId="0" xfId="0" applyNumberFormat="1" applyFont="1" applyFill="1" applyBorder="1" applyAlignment="1">
      <alignment horizontal="right"/>
    </xf>
    <xf numFmtId="169" fontId="25" fillId="0" borderId="0" xfId="0" applyNumberFormat="1" applyFont="1" applyFill="1" applyBorder="1" applyAlignment="1">
      <alignment/>
    </xf>
    <xf numFmtId="169" fontId="30" fillId="0" borderId="0" xfId="0" applyNumberFormat="1" applyFont="1" applyFill="1" applyBorder="1" applyAlignment="1">
      <alignment/>
    </xf>
    <xf numFmtId="169" fontId="19" fillId="0" borderId="0" xfId="0" applyNumberFormat="1" applyFont="1" applyFill="1" applyBorder="1" applyAlignment="1">
      <alignment/>
    </xf>
    <xf numFmtId="169" fontId="25" fillId="0" borderId="0" xfId="0" applyNumberFormat="1" applyFont="1" applyFill="1" applyBorder="1" applyAlignment="1">
      <alignment/>
    </xf>
    <xf numFmtId="169" fontId="24" fillId="0" borderId="0" xfId="0" applyNumberFormat="1" applyFont="1" applyFill="1" applyBorder="1" applyAlignment="1">
      <alignment/>
    </xf>
    <xf numFmtId="169" fontId="18" fillId="0" borderId="0" xfId="0" applyNumberFormat="1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2" fillId="0" borderId="27" xfId="0" applyFont="1" applyBorder="1" applyAlignment="1">
      <alignment horizontal="justify"/>
    </xf>
    <xf numFmtId="0" fontId="19" fillId="0" borderId="24" xfId="0" applyFont="1" applyBorder="1" applyAlignment="1">
      <alignment horizontal="justify"/>
    </xf>
    <xf numFmtId="2" fontId="18" fillId="0" borderId="23" xfId="0" applyNumberFormat="1" applyFont="1" applyBorder="1" applyAlignment="1">
      <alignment/>
    </xf>
    <xf numFmtId="2" fontId="18" fillId="0" borderId="16" xfId="0" applyNumberFormat="1" applyFont="1" applyBorder="1" applyAlignment="1">
      <alignment/>
    </xf>
    <xf numFmtId="2" fontId="18" fillId="0" borderId="18" xfId="0" applyNumberFormat="1" applyFont="1" applyBorder="1" applyAlignment="1">
      <alignment/>
    </xf>
    <xf numFmtId="2" fontId="0" fillId="0" borderId="24" xfId="0" applyNumberFormat="1" applyFont="1" applyBorder="1" applyAlignment="1">
      <alignment/>
    </xf>
    <xf numFmtId="2" fontId="18" fillId="0" borderId="0" xfId="56" applyNumberFormat="1" applyFont="1">
      <alignment/>
      <protection/>
    </xf>
    <xf numFmtId="2" fontId="18" fillId="0" borderId="19" xfId="56" applyNumberFormat="1" applyFont="1" applyBorder="1">
      <alignment/>
      <protection/>
    </xf>
    <xf numFmtId="2" fontId="18" fillId="0" borderId="0" xfId="56" applyNumberFormat="1" applyFont="1">
      <alignment/>
      <protection/>
    </xf>
    <xf numFmtId="2" fontId="18" fillId="0" borderId="19" xfId="56" applyNumberFormat="1" applyFont="1" applyBorder="1">
      <alignment/>
      <protection/>
    </xf>
    <xf numFmtId="0" fontId="20" fillId="0" borderId="28" xfId="0" applyFont="1" applyBorder="1" applyAlignment="1">
      <alignment horizontal="center" wrapText="1"/>
    </xf>
    <xf numFmtId="0" fontId="20" fillId="0" borderId="29" xfId="0" applyFont="1" applyBorder="1" applyAlignment="1">
      <alignment horizontal="center"/>
    </xf>
    <xf numFmtId="0" fontId="22" fillId="0" borderId="30" xfId="0" applyFont="1" applyBorder="1" applyAlignment="1">
      <alignment/>
    </xf>
    <xf numFmtId="0" fontId="22" fillId="0" borderId="31" xfId="0" applyFont="1" applyBorder="1" applyAlignment="1">
      <alignment/>
    </xf>
    <xf numFmtId="0" fontId="22" fillId="0" borderId="32" xfId="0" applyFont="1" applyBorder="1" applyAlignment="1">
      <alignment horizontal="left"/>
    </xf>
    <xf numFmtId="0" fontId="22" fillId="0" borderId="33" xfId="0" applyFont="1" applyBorder="1" applyAlignment="1">
      <alignment horizontal="left"/>
    </xf>
    <xf numFmtId="0" fontId="37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18" fillId="0" borderId="0" xfId="0" applyFont="1" applyFill="1" applyAlignment="1">
      <alignment horizontal="right"/>
    </xf>
    <xf numFmtId="0" fontId="18" fillId="0" borderId="0" xfId="0" applyFont="1" applyAlignment="1">
      <alignment horizontal="right"/>
    </xf>
    <xf numFmtId="0" fontId="18" fillId="0" borderId="0" xfId="0" applyFont="1" applyBorder="1" applyAlignment="1">
      <alignment horizontal="center"/>
    </xf>
    <xf numFmtId="0" fontId="19" fillId="0" borderId="0" xfId="0" applyFont="1" applyFill="1" applyBorder="1" applyAlignment="1">
      <alignment horizontal="left" wrapText="1"/>
    </xf>
    <xf numFmtId="0" fontId="19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center"/>
    </xf>
    <xf numFmtId="0" fontId="22" fillId="0" borderId="26" xfId="0" applyFont="1" applyFill="1" applyBorder="1" applyAlignment="1">
      <alignment horizontal="center"/>
    </xf>
    <xf numFmtId="0" fontId="22" fillId="0" borderId="24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/>
    </xf>
    <xf numFmtId="0" fontId="20" fillId="0" borderId="28" xfId="0" applyFont="1" applyFill="1" applyBorder="1" applyAlignment="1">
      <alignment horizontal="center" wrapText="1"/>
    </xf>
    <xf numFmtId="0" fontId="20" fillId="0" borderId="34" xfId="0" applyFont="1" applyFill="1" applyBorder="1" applyAlignment="1">
      <alignment horizontal="center"/>
    </xf>
    <xf numFmtId="0" fontId="20" fillId="0" borderId="23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20" fillId="0" borderId="0" xfId="0" applyFont="1" applyBorder="1" applyAlignment="1">
      <alignment horizontal="center"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 horizontal="left"/>
    </xf>
    <xf numFmtId="0" fontId="18" fillId="0" borderId="0" xfId="56" applyFont="1" applyAlignment="1">
      <alignment horizontal="right"/>
      <protection/>
    </xf>
    <xf numFmtId="0" fontId="0" fillId="0" borderId="0" xfId="57" applyAlignment="1">
      <alignment/>
      <protection/>
    </xf>
    <xf numFmtId="0" fontId="18" fillId="0" borderId="0" xfId="56" applyFont="1" applyAlignment="1">
      <alignment horizontal="center"/>
      <protection/>
    </xf>
    <xf numFmtId="0" fontId="18" fillId="0" borderId="0" xfId="56" applyFont="1" applyBorder="1" applyAlignment="1">
      <alignment horizontal="center"/>
      <protection/>
    </xf>
    <xf numFmtId="0" fontId="18" fillId="0" borderId="0" xfId="56" applyFont="1" applyAlignment="1">
      <alignment horizontal="right"/>
      <protection/>
    </xf>
    <xf numFmtId="0" fontId="18" fillId="0" borderId="0" xfId="56" applyFont="1" applyAlignment="1">
      <alignment horizontal="center"/>
      <protection/>
    </xf>
    <xf numFmtId="0" fontId="18" fillId="0" borderId="0" xfId="56" applyFont="1" applyBorder="1" applyAlignment="1">
      <alignment horizontal="center"/>
      <protection/>
    </xf>
    <xf numFmtId="0" fontId="0" fillId="0" borderId="0" xfId="57" applyAlignment="1">
      <alignment horizontal="center"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_2010. évi költségvetés mellékletek" xfId="56"/>
    <cellStyle name="Normál_Mkálla ktgvetés 2012.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E67814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workbookViewId="0" topLeftCell="A1">
      <selection activeCell="I11" sqref="I11"/>
    </sheetView>
  </sheetViews>
  <sheetFormatPr defaultColWidth="9.140625" defaultRowHeight="12.75"/>
  <cols>
    <col min="1" max="1" width="6.28125" style="1" customWidth="1"/>
    <col min="2" max="2" width="62.28125" style="1" bestFit="1" customWidth="1"/>
    <col min="3" max="3" width="15.421875" style="1" customWidth="1"/>
    <col min="4" max="4" width="13.421875" style="1" customWidth="1"/>
    <col min="5" max="5" width="12.8515625" style="1" customWidth="1"/>
    <col min="6" max="6" width="12.140625" style="1" customWidth="1"/>
    <col min="7" max="16384" width="9.140625" style="1" customWidth="1"/>
  </cols>
  <sheetData>
    <row r="1" spans="1:13" ht="30.75" customHeight="1">
      <c r="A1" s="291"/>
      <c r="B1" s="291"/>
      <c r="C1" s="291"/>
      <c r="D1" s="100"/>
      <c r="E1" s="100"/>
      <c r="F1" s="100"/>
      <c r="G1" s="100"/>
      <c r="H1" s="100"/>
      <c r="I1" s="100"/>
      <c r="J1" s="100"/>
      <c r="K1" s="100"/>
      <c r="L1" s="100"/>
      <c r="M1" s="100"/>
    </row>
    <row r="2" spans="1:5" ht="30" customHeight="1">
      <c r="A2" s="292" t="s">
        <v>335</v>
      </c>
      <c r="B2" s="292"/>
      <c r="C2" s="292"/>
      <c r="D2" s="101"/>
      <c r="E2" s="101"/>
    </row>
    <row r="3" spans="1:5" ht="30" customHeight="1">
      <c r="A3" s="292" t="s">
        <v>273</v>
      </c>
      <c r="B3" s="292"/>
      <c r="C3" s="292"/>
      <c r="D3" s="101"/>
      <c r="E3" s="101"/>
    </row>
    <row r="4" spans="1:5" ht="9.75" customHeight="1" thickBot="1">
      <c r="A4" s="101"/>
      <c r="B4" s="101"/>
      <c r="C4" s="101"/>
      <c r="D4" s="101"/>
      <c r="E4" s="101"/>
    </row>
    <row r="5" spans="1:6" s="102" customFormat="1" ht="15.75" customHeight="1">
      <c r="A5" s="293" t="s">
        <v>265</v>
      </c>
      <c r="B5" s="293"/>
      <c r="C5" s="285" t="s">
        <v>425</v>
      </c>
      <c r="D5" s="285" t="s">
        <v>426</v>
      </c>
      <c r="E5" s="285" t="s">
        <v>427</v>
      </c>
      <c r="F5" s="285" t="s">
        <v>435</v>
      </c>
    </row>
    <row r="6" spans="1:6" ht="58.5" customHeight="1">
      <c r="A6" s="293"/>
      <c r="B6" s="293"/>
      <c r="C6" s="286"/>
      <c r="D6" s="286"/>
      <c r="E6" s="286"/>
      <c r="F6" s="286"/>
    </row>
    <row r="7" spans="1:6" ht="34.5" customHeight="1">
      <c r="A7" s="287" t="s">
        <v>266</v>
      </c>
      <c r="B7" s="288"/>
      <c r="C7" s="103">
        <f>SUM(C8:C11)</f>
        <v>123252</v>
      </c>
      <c r="D7" s="103">
        <f>SUM(D8:D11)</f>
        <v>123252</v>
      </c>
      <c r="E7" s="103">
        <f>SUM(E8:E11)</f>
        <v>66061</v>
      </c>
      <c r="F7" s="277">
        <f>E7/D7*100</f>
        <v>53.59831889137702</v>
      </c>
    </row>
    <row r="8" spans="1:6" ht="15.75">
      <c r="A8" s="104" t="s">
        <v>147</v>
      </c>
      <c r="B8" s="105" t="s">
        <v>148</v>
      </c>
      <c r="C8" s="106">
        <v>28007</v>
      </c>
      <c r="D8" s="106">
        <v>28007</v>
      </c>
      <c r="E8" s="106">
        <v>28318</v>
      </c>
      <c r="F8" s="278">
        <f aca="true" t="shared" si="0" ref="F8:F33">E8/D8*100</f>
        <v>101.11043667654516</v>
      </c>
    </row>
    <row r="9" spans="1:6" ht="15.75">
      <c r="A9" s="104" t="s">
        <v>170</v>
      </c>
      <c r="B9" s="105" t="s">
        <v>169</v>
      </c>
      <c r="C9" s="106">
        <v>45900</v>
      </c>
      <c r="D9" s="106">
        <v>45900</v>
      </c>
      <c r="E9" s="106">
        <v>27611</v>
      </c>
      <c r="F9" s="278">
        <f t="shared" si="0"/>
        <v>60.15468409586057</v>
      </c>
    </row>
    <row r="10" spans="1:6" ht="15.75">
      <c r="A10" s="104" t="s">
        <v>186</v>
      </c>
      <c r="B10" s="105" t="s">
        <v>187</v>
      </c>
      <c r="C10" s="106">
        <v>45390</v>
      </c>
      <c r="D10" s="106">
        <v>45390</v>
      </c>
      <c r="E10" s="106">
        <v>7571</v>
      </c>
      <c r="F10" s="278">
        <f t="shared" si="0"/>
        <v>16.679885437320998</v>
      </c>
    </row>
    <row r="11" spans="1:6" ht="15.75">
      <c r="A11" s="104" t="s">
        <v>202</v>
      </c>
      <c r="B11" s="107" t="s">
        <v>203</v>
      </c>
      <c r="C11" s="106">
        <v>3955</v>
      </c>
      <c r="D11" s="106">
        <v>3955</v>
      </c>
      <c r="E11" s="106">
        <v>2561</v>
      </c>
      <c r="F11" s="278">
        <f t="shared" si="0"/>
        <v>64.75347661188368</v>
      </c>
    </row>
    <row r="12" spans="1:6" ht="30" customHeight="1">
      <c r="A12" s="108" t="s">
        <v>267</v>
      </c>
      <c r="B12" s="109"/>
      <c r="C12" s="110">
        <f>SUM(C13:C15)</f>
        <v>16633</v>
      </c>
      <c r="D12" s="110">
        <f>SUM(D13:D15)</f>
        <v>16633</v>
      </c>
      <c r="E12" s="110">
        <f>SUM(E13:E15)</f>
        <v>8556</v>
      </c>
      <c r="F12" s="278">
        <f t="shared" si="0"/>
        <v>51.43990861540312</v>
      </c>
    </row>
    <row r="13" spans="1:6" ht="15.75">
      <c r="A13" s="104" t="s">
        <v>280</v>
      </c>
      <c r="B13" s="118" t="s">
        <v>281</v>
      </c>
      <c r="C13" s="106">
        <v>6233</v>
      </c>
      <c r="D13" s="106">
        <v>6233</v>
      </c>
      <c r="E13" s="106">
        <v>7834</v>
      </c>
      <c r="F13" s="278">
        <f t="shared" si="0"/>
        <v>125.68586555430772</v>
      </c>
    </row>
    <row r="14" spans="1:6" ht="15.75" customHeight="1">
      <c r="A14" s="104" t="s">
        <v>194</v>
      </c>
      <c r="B14" s="105" t="s">
        <v>195</v>
      </c>
      <c r="C14" s="111">
        <v>9000</v>
      </c>
      <c r="D14" s="111">
        <v>9000</v>
      </c>
      <c r="E14" s="111">
        <v>0</v>
      </c>
      <c r="F14" s="278">
        <f t="shared" si="0"/>
        <v>0</v>
      </c>
    </row>
    <row r="15" spans="1:6" ht="15.75" customHeight="1">
      <c r="A15" s="104" t="s">
        <v>207</v>
      </c>
      <c r="B15" s="105" t="s">
        <v>282</v>
      </c>
      <c r="C15" s="111">
        <v>1400</v>
      </c>
      <c r="D15" s="111">
        <v>1400</v>
      </c>
      <c r="E15" s="111">
        <v>722</v>
      </c>
      <c r="F15" s="278">
        <f t="shared" si="0"/>
        <v>51.57142857142857</v>
      </c>
    </row>
    <row r="16" spans="1:6" ht="15.75" customHeight="1">
      <c r="A16" s="108"/>
      <c r="B16" s="105"/>
      <c r="C16" s="111"/>
      <c r="D16" s="111"/>
      <c r="E16" s="111"/>
      <c r="F16" s="278"/>
    </row>
    <row r="17" spans="1:6" ht="15.75" customHeight="1">
      <c r="A17" s="108" t="s">
        <v>210</v>
      </c>
      <c r="B17" s="105"/>
      <c r="C17" s="117">
        <f>SUM(C18)</f>
        <v>137300</v>
      </c>
      <c r="D17" s="117">
        <f>SUM(D18)</f>
        <v>137300</v>
      </c>
      <c r="E17" s="117">
        <f>SUM(E18)</f>
        <v>0</v>
      </c>
      <c r="F17" s="278">
        <f t="shared" si="0"/>
        <v>0</v>
      </c>
    </row>
    <row r="18" spans="1:6" ht="15.75" customHeight="1">
      <c r="A18" s="104" t="s">
        <v>209</v>
      </c>
      <c r="B18" s="105" t="s">
        <v>210</v>
      </c>
      <c r="C18" s="111">
        <v>137300</v>
      </c>
      <c r="D18" s="111">
        <v>137300</v>
      </c>
      <c r="E18" s="111">
        <v>0</v>
      </c>
      <c r="F18" s="278">
        <f t="shared" si="0"/>
        <v>0</v>
      </c>
    </row>
    <row r="19" spans="1:6" ht="30" customHeight="1">
      <c r="A19" s="112" t="s">
        <v>268</v>
      </c>
      <c r="B19" s="112"/>
      <c r="C19" s="113">
        <f>SUM(C7+C12+C17)</f>
        <v>277185</v>
      </c>
      <c r="D19" s="113">
        <f>SUM(D7+D12+D17)</f>
        <v>277185</v>
      </c>
      <c r="E19" s="113">
        <f>SUM(E7+E12+E17)</f>
        <v>74617</v>
      </c>
      <c r="F19" s="279">
        <f t="shared" si="0"/>
        <v>26.919566354600715</v>
      </c>
    </row>
    <row r="20" spans="1:6" ht="30" customHeight="1">
      <c r="A20" s="289" t="s">
        <v>269</v>
      </c>
      <c r="B20" s="290"/>
      <c r="C20" s="214">
        <f>SUM(C21:C25)</f>
        <v>225484</v>
      </c>
      <c r="D20" s="214">
        <f>SUM(D21:D25)</f>
        <v>225484</v>
      </c>
      <c r="E20" s="214">
        <f>SUM(E21:E25)</f>
        <v>37256</v>
      </c>
      <c r="F20" s="278">
        <f t="shared" si="0"/>
        <v>16.522680101470613</v>
      </c>
    </row>
    <row r="21" spans="1:6" ht="15.75">
      <c r="A21" s="104" t="s">
        <v>31</v>
      </c>
      <c r="B21" s="116" t="s">
        <v>270</v>
      </c>
      <c r="C21" s="106">
        <v>23281</v>
      </c>
      <c r="D21" s="106">
        <v>23281</v>
      </c>
      <c r="E21" s="106">
        <v>10490</v>
      </c>
      <c r="F21" s="278">
        <f t="shared" si="0"/>
        <v>45.05820196726945</v>
      </c>
    </row>
    <row r="22" spans="1:6" ht="15.75">
      <c r="A22" s="104" t="s">
        <v>44</v>
      </c>
      <c r="B22" s="104" t="s">
        <v>276</v>
      </c>
      <c r="C22" s="106">
        <v>5498</v>
      </c>
      <c r="D22" s="106">
        <v>5498</v>
      </c>
      <c r="E22" s="106">
        <v>2279</v>
      </c>
      <c r="F22" s="278">
        <f t="shared" si="0"/>
        <v>41.451436886140414</v>
      </c>
    </row>
    <row r="23" spans="1:6" ht="15.75">
      <c r="A23" s="104" t="s">
        <v>46</v>
      </c>
      <c r="B23" s="105" t="s">
        <v>47</v>
      </c>
      <c r="C23" s="106">
        <v>60754</v>
      </c>
      <c r="D23" s="106">
        <v>60754</v>
      </c>
      <c r="E23" s="106">
        <v>19451</v>
      </c>
      <c r="F23" s="278">
        <f t="shared" si="0"/>
        <v>32.015998946571415</v>
      </c>
    </row>
    <row r="24" spans="1:6" ht="15.75">
      <c r="A24" s="104" t="s">
        <v>94</v>
      </c>
      <c r="B24" s="116" t="s">
        <v>277</v>
      </c>
      <c r="C24" s="106">
        <v>4975</v>
      </c>
      <c r="D24" s="106">
        <v>4975</v>
      </c>
      <c r="E24" s="106">
        <v>698</v>
      </c>
      <c r="F24" s="278">
        <f t="shared" si="0"/>
        <v>14.030150753768844</v>
      </c>
    </row>
    <row r="25" spans="1:6" ht="15.75">
      <c r="A25" s="104" t="s">
        <v>117</v>
      </c>
      <c r="B25" s="116" t="s">
        <v>118</v>
      </c>
      <c r="C25" s="106">
        <v>130976</v>
      </c>
      <c r="D25" s="106">
        <v>130976</v>
      </c>
      <c r="E25" s="106">
        <v>4338</v>
      </c>
      <c r="F25" s="278">
        <f t="shared" si="0"/>
        <v>3.3120571707793798</v>
      </c>
    </row>
    <row r="26" spans="1:6" ht="30" customHeight="1">
      <c r="A26" s="114" t="s">
        <v>271</v>
      </c>
      <c r="B26" s="115"/>
      <c r="C26" s="110">
        <f>SUM(C27:C29)</f>
        <v>51701</v>
      </c>
      <c r="D26" s="110">
        <f>SUM(D27:D29)</f>
        <v>51701</v>
      </c>
      <c r="E26" s="110">
        <f>SUM(E27:E29)</f>
        <v>15847</v>
      </c>
      <c r="F26" s="278">
        <f t="shared" si="0"/>
        <v>30.651244656776466</v>
      </c>
    </row>
    <row r="27" spans="1:6" ht="15.75">
      <c r="A27" s="105" t="s">
        <v>127</v>
      </c>
      <c r="B27" s="116" t="s">
        <v>128</v>
      </c>
      <c r="C27" s="111">
        <v>37421</v>
      </c>
      <c r="D27" s="111">
        <v>37421</v>
      </c>
      <c r="E27" s="111">
        <v>14426</v>
      </c>
      <c r="F27" s="278">
        <f t="shared" si="0"/>
        <v>38.550546484594214</v>
      </c>
    </row>
    <row r="28" spans="1:6" ht="15.75">
      <c r="A28" s="105" t="s">
        <v>133</v>
      </c>
      <c r="B28" s="116" t="s">
        <v>134</v>
      </c>
      <c r="C28" s="111">
        <v>13715</v>
      </c>
      <c r="D28" s="111">
        <v>13715</v>
      </c>
      <c r="E28" s="111">
        <v>1421</v>
      </c>
      <c r="F28" s="278">
        <f t="shared" si="0"/>
        <v>10.36091870215093</v>
      </c>
    </row>
    <row r="29" spans="1:6" ht="15.75">
      <c r="A29" s="104" t="s">
        <v>146</v>
      </c>
      <c r="B29" s="104" t="s">
        <v>143</v>
      </c>
      <c r="C29" s="111">
        <v>565</v>
      </c>
      <c r="D29" s="111">
        <v>565</v>
      </c>
      <c r="E29" s="111">
        <v>0</v>
      </c>
      <c r="F29" s="278">
        <f t="shared" si="0"/>
        <v>0</v>
      </c>
    </row>
    <row r="30" spans="1:6" ht="15.75">
      <c r="A30" s="104"/>
      <c r="B30" s="104"/>
      <c r="C30" s="111"/>
      <c r="D30" s="111"/>
      <c r="E30" s="111"/>
      <c r="F30" s="278"/>
    </row>
    <row r="31" spans="1:6" ht="15.75">
      <c r="A31" s="108" t="s">
        <v>278</v>
      </c>
      <c r="B31" s="104"/>
      <c r="C31" s="117">
        <f>SUM(C32)</f>
        <v>0</v>
      </c>
      <c r="D31" s="117">
        <f>SUM(D32)</f>
        <v>0</v>
      </c>
      <c r="E31" s="117">
        <f>SUM(E32)</f>
        <v>0</v>
      </c>
      <c r="F31" s="278">
        <v>0</v>
      </c>
    </row>
    <row r="32" spans="1:6" ht="15.75">
      <c r="A32" s="104" t="s">
        <v>279</v>
      </c>
      <c r="B32" s="104" t="s">
        <v>278</v>
      </c>
      <c r="C32" s="111">
        <v>0</v>
      </c>
      <c r="D32" s="111">
        <v>0</v>
      </c>
      <c r="E32" s="111">
        <v>0</v>
      </c>
      <c r="F32" s="278">
        <v>0</v>
      </c>
    </row>
    <row r="33" spans="1:6" ht="30" customHeight="1">
      <c r="A33" s="112" t="s">
        <v>272</v>
      </c>
      <c r="B33" s="112"/>
      <c r="C33" s="113">
        <f>SUM(C20+C26+C31)</f>
        <v>277185</v>
      </c>
      <c r="D33" s="113">
        <f>SUM(D20+D26+D31)</f>
        <v>277185</v>
      </c>
      <c r="E33" s="113">
        <f>SUM(E20+E26+E31)</f>
        <v>53103</v>
      </c>
      <c r="F33" s="278">
        <f t="shared" si="0"/>
        <v>19.157963093240976</v>
      </c>
    </row>
    <row r="34" ht="30" customHeight="1"/>
  </sheetData>
  <mergeCells count="10">
    <mergeCell ref="A20:B20"/>
    <mergeCell ref="A1:C1"/>
    <mergeCell ref="A2:C2"/>
    <mergeCell ref="A3:C3"/>
    <mergeCell ref="A5:B6"/>
    <mergeCell ref="C5:C6"/>
    <mergeCell ref="F5:F6"/>
    <mergeCell ref="D5:D6"/>
    <mergeCell ref="E5:E6"/>
    <mergeCell ref="A7:B7"/>
  </mergeCells>
  <printOptions headings="1"/>
  <pageMargins left="0.75" right="0.75" top="1" bottom="1" header="0.5" footer="0.5"/>
  <pageSetup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41"/>
  <sheetViews>
    <sheetView view="pageBreakPreview" zoomScale="60" workbookViewId="0" topLeftCell="E75">
      <selection activeCell="I75" sqref="I75"/>
    </sheetView>
  </sheetViews>
  <sheetFormatPr defaultColWidth="9.140625" defaultRowHeight="12.75"/>
  <cols>
    <col min="1" max="1" width="4.00390625" style="2" customWidth="1"/>
    <col min="2" max="2" width="4.421875" style="2" customWidth="1"/>
    <col min="3" max="3" width="6.421875" style="2" customWidth="1"/>
    <col min="4" max="4" width="2.57421875" style="2" customWidth="1"/>
    <col min="5" max="5" width="65.8515625" style="2" customWidth="1"/>
    <col min="6" max="6" width="21.00390625" style="2" customWidth="1"/>
    <col min="7" max="7" width="16.421875" style="2" customWidth="1"/>
    <col min="8" max="8" width="19.8515625" style="2" customWidth="1"/>
    <col min="9" max="9" width="12.140625" style="2" customWidth="1"/>
    <col min="10" max="10" width="11.421875" style="2" customWidth="1"/>
    <col min="11" max="13" width="9.140625" style="2" customWidth="1"/>
    <col min="14" max="14" width="15.00390625" style="2" customWidth="1"/>
    <col min="15" max="15" width="11.57421875" style="2" bestFit="1" customWidth="1"/>
    <col min="16" max="16" width="12.00390625" style="2" customWidth="1"/>
    <col min="17" max="17" width="9.140625" style="90" customWidth="1"/>
    <col min="18" max="16384" width="9.140625" style="2" customWidth="1"/>
  </cols>
  <sheetData>
    <row r="1" spans="5:17" ht="24" customHeight="1">
      <c r="E1" s="294"/>
      <c r="F1" s="294"/>
      <c r="G1" s="294"/>
      <c r="H1" s="66"/>
      <c r="I1" s="212"/>
      <c r="J1" s="84"/>
      <c r="K1" s="84"/>
      <c r="L1" s="84"/>
      <c r="M1" s="31"/>
      <c r="N1" s="31"/>
      <c r="O1" s="34"/>
      <c r="Q1" s="2"/>
    </row>
    <row r="2" spans="5:17" ht="15.75">
      <c r="E2" s="80" t="s">
        <v>335</v>
      </c>
      <c r="F2" s="73"/>
      <c r="G2" s="73"/>
      <c r="H2" s="73"/>
      <c r="I2" s="73"/>
      <c r="J2" s="73"/>
      <c r="K2" s="73"/>
      <c r="L2" s="22"/>
      <c r="M2" s="31"/>
      <c r="N2" s="31"/>
      <c r="O2" s="34"/>
      <c r="Q2" s="2"/>
    </row>
    <row r="3" spans="5:17" ht="15.75">
      <c r="E3" s="80" t="s">
        <v>262</v>
      </c>
      <c r="F3" s="73"/>
      <c r="G3" s="73"/>
      <c r="H3" s="73"/>
      <c r="I3" s="73"/>
      <c r="J3" s="73"/>
      <c r="K3" s="73"/>
      <c r="L3" s="22"/>
      <c r="M3" s="31"/>
      <c r="N3" s="31"/>
      <c r="O3" s="34"/>
      <c r="Q3" s="2"/>
    </row>
    <row r="4" spans="5:17" ht="15.75">
      <c r="E4" s="80" t="s">
        <v>414</v>
      </c>
      <c r="F4" s="73"/>
      <c r="G4" s="73"/>
      <c r="H4" s="73"/>
      <c r="I4" s="73"/>
      <c r="J4" s="73"/>
      <c r="K4" s="73"/>
      <c r="L4" s="22"/>
      <c r="M4" s="31"/>
      <c r="N4" s="31"/>
      <c r="O4" s="34"/>
      <c r="Q4" s="2"/>
    </row>
    <row r="5" spans="5:17" ht="16.5" thickBot="1">
      <c r="E5" s="14"/>
      <c r="F5" s="14"/>
      <c r="G5" s="14"/>
      <c r="H5" s="14"/>
      <c r="I5" s="14"/>
      <c r="J5" s="14"/>
      <c r="K5" s="14"/>
      <c r="L5" s="22"/>
      <c r="M5" s="31"/>
      <c r="N5" s="31"/>
      <c r="O5" s="34"/>
      <c r="Q5" s="2"/>
    </row>
    <row r="6" spans="1:17" ht="30" customHeight="1">
      <c r="A6" s="60" t="s">
        <v>415</v>
      </c>
      <c r="B6" s="61"/>
      <c r="C6" s="61"/>
      <c r="D6" s="61"/>
      <c r="E6" s="61"/>
      <c r="F6" s="61"/>
      <c r="G6" s="69" t="s">
        <v>171</v>
      </c>
      <c r="H6" s="69" t="s">
        <v>171</v>
      </c>
      <c r="I6" s="258" t="s">
        <v>416</v>
      </c>
      <c r="J6" s="258" t="s">
        <v>416</v>
      </c>
      <c r="K6" s="73"/>
      <c r="L6" s="72"/>
      <c r="M6" s="88"/>
      <c r="N6" s="72"/>
      <c r="O6" s="97"/>
      <c r="Q6" s="2"/>
    </row>
    <row r="7" spans="1:15" s="31" customFormat="1" ht="44.25" customHeight="1" thickBot="1">
      <c r="A7" s="62"/>
      <c r="B7" s="63"/>
      <c r="C7" s="63"/>
      <c r="D7" s="63"/>
      <c r="E7" s="63"/>
      <c r="F7" s="63"/>
      <c r="G7" s="70" t="s">
        <v>245</v>
      </c>
      <c r="H7" s="70" t="s">
        <v>428</v>
      </c>
      <c r="I7" s="30" t="s">
        <v>436</v>
      </c>
      <c r="J7" s="30" t="s">
        <v>437</v>
      </c>
      <c r="K7" s="73"/>
      <c r="L7" s="28"/>
      <c r="M7" s="28"/>
      <c r="N7" s="98"/>
      <c r="O7" s="99"/>
    </row>
    <row r="8" spans="1:15" s="31" customFormat="1" ht="15.75">
      <c r="A8" s="2"/>
      <c r="B8" s="2"/>
      <c r="C8" s="2"/>
      <c r="D8" s="2"/>
      <c r="E8" s="2"/>
      <c r="F8" s="2"/>
      <c r="G8" s="2"/>
      <c r="H8" s="2"/>
      <c r="I8" s="2"/>
      <c r="J8" s="71"/>
      <c r="K8" s="73"/>
      <c r="L8" s="28"/>
      <c r="M8" s="28"/>
      <c r="N8" s="28"/>
      <c r="O8" s="79"/>
    </row>
    <row r="9" spans="1:16" ht="15.75">
      <c r="A9" s="217" t="s">
        <v>30</v>
      </c>
      <c r="B9" s="218"/>
      <c r="C9" s="218"/>
      <c r="D9" s="218"/>
      <c r="E9" s="218"/>
      <c r="F9" s="218"/>
      <c r="G9" s="219">
        <f>SUM(G10+G14+G24+G28+G31)</f>
        <v>21983</v>
      </c>
      <c r="H9" s="219">
        <f>SUM(H10+H14+H24+H28+H31)</f>
        <v>21983</v>
      </c>
      <c r="I9" s="219">
        <f>SUM(I10+I14+I24+I28+I31)</f>
        <v>9653</v>
      </c>
      <c r="J9" s="90">
        <f>I9/H9*100</f>
        <v>43.91120411226857</v>
      </c>
      <c r="N9" s="67"/>
      <c r="O9" s="67"/>
      <c r="P9" s="67"/>
    </row>
    <row r="10" spans="1:19" ht="22.5" customHeight="1">
      <c r="A10" s="27" t="s">
        <v>280</v>
      </c>
      <c r="B10" s="27"/>
      <c r="C10" s="27" t="s">
        <v>281</v>
      </c>
      <c r="D10" s="27"/>
      <c r="E10" s="27"/>
      <c r="G10" s="89">
        <f>SUM(G11+G13)</f>
        <v>6233</v>
      </c>
      <c r="H10" s="89">
        <f>SUM(H11+H13)</f>
        <v>6233</v>
      </c>
      <c r="I10" s="89">
        <f>SUM(I11+I13)</f>
        <v>7834</v>
      </c>
      <c r="J10" s="90">
        <f aca="true" t="shared" si="0" ref="J10:J73">I10/H10*100</f>
        <v>125.68586555430772</v>
      </c>
      <c r="K10" s="13"/>
      <c r="N10" s="28"/>
      <c r="O10" s="28"/>
      <c r="P10" s="64"/>
      <c r="Q10" s="65"/>
      <c r="R10" s="31"/>
      <c r="S10" s="31"/>
    </row>
    <row r="11" spans="1:19" ht="15.75">
      <c r="A11" s="1"/>
      <c r="B11" s="1" t="s">
        <v>339</v>
      </c>
      <c r="C11" s="1"/>
      <c r="D11" s="1" t="s">
        <v>340</v>
      </c>
      <c r="E11" s="1"/>
      <c r="G11" s="67">
        <f>SUM(G12)</f>
        <v>0</v>
      </c>
      <c r="H11" s="67">
        <f>SUM(H12)</f>
        <v>0</v>
      </c>
      <c r="I11" s="67">
        <f>SUM(I12)</f>
        <v>0</v>
      </c>
      <c r="J11" s="90">
        <v>0</v>
      </c>
      <c r="N11" s="66"/>
      <c r="O11" s="44"/>
      <c r="P11" s="44"/>
      <c r="Q11" s="34"/>
      <c r="R11" s="31"/>
      <c r="S11" s="31"/>
    </row>
    <row r="12" spans="1:17" s="13" customFormat="1" ht="15.75">
      <c r="A12" s="1"/>
      <c r="B12" s="1"/>
      <c r="C12" s="1"/>
      <c r="D12" s="1"/>
      <c r="E12" s="1" t="s">
        <v>341</v>
      </c>
      <c r="F12" s="2"/>
      <c r="G12" s="2">
        <v>0</v>
      </c>
      <c r="H12" s="2">
        <v>0</v>
      </c>
      <c r="I12" s="2">
        <v>0</v>
      </c>
      <c r="J12" s="90">
        <v>0</v>
      </c>
      <c r="K12" s="2"/>
      <c r="Q12" s="91"/>
    </row>
    <row r="13" spans="1:17" s="13" customFormat="1" ht="15.75">
      <c r="A13" s="1"/>
      <c r="B13" s="1" t="s">
        <v>342</v>
      </c>
      <c r="C13" s="1"/>
      <c r="D13" s="1" t="s">
        <v>343</v>
      </c>
      <c r="E13" s="1"/>
      <c r="F13" s="2"/>
      <c r="G13" s="67">
        <v>6233</v>
      </c>
      <c r="H13" s="67">
        <v>6233</v>
      </c>
      <c r="I13" s="67">
        <v>7834</v>
      </c>
      <c r="J13" s="90">
        <f t="shared" si="0"/>
        <v>125.68586555430772</v>
      </c>
      <c r="K13" s="2"/>
      <c r="Q13" s="91"/>
    </row>
    <row r="14" spans="1:16" ht="15.75">
      <c r="A14" s="13" t="s">
        <v>186</v>
      </c>
      <c r="B14" s="13"/>
      <c r="C14" s="13" t="s">
        <v>187</v>
      </c>
      <c r="D14" s="13"/>
      <c r="E14" s="13"/>
      <c r="F14" s="13"/>
      <c r="G14" s="89">
        <f>SUM(G15+G18+G20+G21+G22+G23)</f>
        <v>6250</v>
      </c>
      <c r="H14" s="89">
        <f>SUM(H15+H18+H20+H21+H22+H23)</f>
        <v>6250</v>
      </c>
      <c r="I14" s="89">
        <f>SUM(I15+I18+I20+I21+I22+I23)</f>
        <v>1647</v>
      </c>
      <c r="J14" s="90">
        <f t="shared" si="0"/>
        <v>26.351999999999997</v>
      </c>
      <c r="N14" s="67"/>
      <c r="O14" s="67"/>
      <c r="P14" s="67"/>
    </row>
    <row r="15" spans="3:16" ht="15.75">
      <c r="C15" s="1" t="s">
        <v>329</v>
      </c>
      <c r="D15" s="1" t="s">
        <v>332</v>
      </c>
      <c r="E15" s="1"/>
      <c r="G15" s="66">
        <f>SUM(G16:G17)</f>
        <v>640</v>
      </c>
      <c r="H15" s="66">
        <f>SUM(H16:H17)</f>
        <v>640</v>
      </c>
      <c r="I15" s="66">
        <v>674</v>
      </c>
      <c r="J15" s="90">
        <f t="shared" si="0"/>
        <v>105.31250000000001</v>
      </c>
      <c r="N15" s="67"/>
      <c r="O15" s="67"/>
      <c r="P15" s="67"/>
    </row>
    <row r="16" spans="3:16" ht="15.75">
      <c r="C16" s="1"/>
      <c r="D16" s="1" t="s">
        <v>351</v>
      </c>
      <c r="E16" s="1"/>
      <c r="G16" s="2">
        <v>170</v>
      </c>
      <c r="H16" s="2">
        <v>170</v>
      </c>
      <c r="I16" s="2">
        <v>0</v>
      </c>
      <c r="J16" s="90">
        <f t="shared" si="0"/>
        <v>0</v>
      </c>
      <c r="N16" s="67"/>
      <c r="O16" s="67"/>
      <c r="P16" s="67"/>
    </row>
    <row r="17" spans="3:16" ht="15.75">
      <c r="C17" s="1"/>
      <c r="D17" s="1" t="s">
        <v>352</v>
      </c>
      <c r="E17" s="1"/>
      <c r="G17" s="2">
        <v>470</v>
      </c>
      <c r="H17" s="2">
        <v>470</v>
      </c>
      <c r="I17" s="2">
        <v>0</v>
      </c>
      <c r="J17" s="90">
        <f t="shared" si="0"/>
        <v>0</v>
      </c>
      <c r="N17" s="67"/>
      <c r="O17" s="67"/>
      <c r="P17" s="67"/>
    </row>
    <row r="18" spans="3:16" ht="15.75">
      <c r="C18" s="2" t="s">
        <v>188</v>
      </c>
      <c r="D18" s="2" t="s">
        <v>189</v>
      </c>
      <c r="G18" s="2">
        <v>700</v>
      </c>
      <c r="H18" s="2">
        <v>700</v>
      </c>
      <c r="I18" s="2">
        <v>0</v>
      </c>
      <c r="J18" s="90">
        <f t="shared" si="0"/>
        <v>0</v>
      </c>
      <c r="N18" s="67"/>
      <c r="O18" s="67"/>
      <c r="P18" s="67"/>
    </row>
    <row r="19" spans="5:16" ht="15.75">
      <c r="E19" s="2" t="s">
        <v>193</v>
      </c>
      <c r="G19" s="2">
        <v>700</v>
      </c>
      <c r="H19" s="2">
        <v>700</v>
      </c>
      <c r="I19" s="2">
        <v>0</v>
      </c>
      <c r="J19" s="90">
        <f t="shared" si="0"/>
        <v>0</v>
      </c>
      <c r="N19" s="67"/>
      <c r="O19" s="67"/>
      <c r="P19" s="67"/>
    </row>
    <row r="20" spans="3:16" ht="15.75">
      <c r="C20" s="1" t="s">
        <v>346</v>
      </c>
      <c r="D20" s="1" t="s">
        <v>347</v>
      </c>
      <c r="E20" s="1"/>
      <c r="G20" s="2">
        <v>0</v>
      </c>
      <c r="H20" s="2">
        <v>0</v>
      </c>
      <c r="I20" s="2">
        <v>0</v>
      </c>
      <c r="J20" s="90">
        <v>0</v>
      </c>
      <c r="N20" s="67"/>
      <c r="O20" s="67"/>
      <c r="P20" s="67"/>
    </row>
    <row r="21" spans="3:16" ht="15.75">
      <c r="C21" s="1" t="s">
        <v>337</v>
      </c>
      <c r="D21" s="1" t="s">
        <v>348</v>
      </c>
      <c r="E21" s="1"/>
      <c r="G21" s="66">
        <v>160</v>
      </c>
      <c r="H21" s="66">
        <v>160</v>
      </c>
      <c r="I21" s="66">
        <v>176</v>
      </c>
      <c r="J21" s="90">
        <f t="shared" si="0"/>
        <v>110.00000000000001</v>
      </c>
      <c r="N21" s="67"/>
      <c r="O21" s="67"/>
      <c r="P21" s="67"/>
    </row>
    <row r="22" spans="3:16" ht="15.75">
      <c r="C22" s="1" t="s">
        <v>190</v>
      </c>
      <c r="D22" s="1" t="s">
        <v>25</v>
      </c>
      <c r="E22" s="1"/>
      <c r="G22" s="66">
        <v>4000</v>
      </c>
      <c r="H22" s="66">
        <v>4000</v>
      </c>
      <c r="I22" s="66">
        <v>797</v>
      </c>
      <c r="J22" s="90">
        <f t="shared" si="0"/>
        <v>19.925</v>
      </c>
      <c r="N22" s="67"/>
      <c r="O22" s="67"/>
      <c r="P22" s="67"/>
    </row>
    <row r="23" spans="3:16" ht="15.75">
      <c r="C23" s="1" t="s">
        <v>191</v>
      </c>
      <c r="D23" s="1" t="s">
        <v>192</v>
      </c>
      <c r="E23" s="1"/>
      <c r="G23" s="66">
        <v>750</v>
      </c>
      <c r="H23" s="66">
        <v>750</v>
      </c>
      <c r="I23" s="66">
        <v>0</v>
      </c>
      <c r="J23" s="90">
        <f t="shared" si="0"/>
        <v>0</v>
      </c>
      <c r="N23" s="67"/>
      <c r="O23" s="67"/>
      <c r="P23" s="67"/>
    </row>
    <row r="24" spans="1:16" ht="15.75">
      <c r="A24" s="13" t="s">
        <v>194</v>
      </c>
      <c r="B24" s="13"/>
      <c r="C24" s="13" t="s">
        <v>195</v>
      </c>
      <c r="D24" s="13"/>
      <c r="E24" s="13"/>
      <c r="F24" s="13"/>
      <c r="G24" s="89">
        <f>SUM(G25:G27)</f>
        <v>9000</v>
      </c>
      <c r="H24" s="89">
        <f>SUM(H25:H27)</f>
        <v>9000</v>
      </c>
      <c r="I24" s="89">
        <f>SUM(I25:I27)</f>
        <v>0</v>
      </c>
      <c r="J24" s="90">
        <f t="shared" si="0"/>
        <v>0</v>
      </c>
      <c r="N24" s="67"/>
      <c r="O24" s="67"/>
      <c r="P24" s="67"/>
    </row>
    <row r="25" spans="2:16" ht="15.75">
      <c r="B25" s="2" t="s">
        <v>196</v>
      </c>
      <c r="D25" s="2" t="s">
        <v>197</v>
      </c>
      <c r="G25" s="2">
        <v>0</v>
      </c>
      <c r="H25" s="2">
        <v>0</v>
      </c>
      <c r="I25" s="2">
        <v>0</v>
      </c>
      <c r="J25" s="90">
        <v>0</v>
      </c>
      <c r="N25" s="67"/>
      <c r="O25" s="67"/>
      <c r="P25" s="67"/>
    </row>
    <row r="26" spans="2:16" ht="15.75">
      <c r="B26" s="2" t="s">
        <v>198</v>
      </c>
      <c r="D26" s="2" t="s">
        <v>199</v>
      </c>
      <c r="G26" s="2">
        <v>9000</v>
      </c>
      <c r="H26" s="2">
        <v>9000</v>
      </c>
      <c r="I26" s="2">
        <v>0</v>
      </c>
      <c r="J26" s="90">
        <f t="shared" si="0"/>
        <v>0</v>
      </c>
      <c r="N26" s="67"/>
      <c r="O26" s="67"/>
      <c r="P26" s="67"/>
    </row>
    <row r="27" spans="2:16" ht="15.75">
      <c r="B27" s="2" t="s">
        <v>200</v>
      </c>
      <c r="D27" s="2" t="s">
        <v>201</v>
      </c>
      <c r="G27" s="2">
        <v>0</v>
      </c>
      <c r="H27" s="2">
        <v>0</v>
      </c>
      <c r="I27" s="2">
        <v>0</v>
      </c>
      <c r="J27" s="90">
        <v>0</v>
      </c>
      <c r="N27" s="67"/>
      <c r="O27" s="67"/>
      <c r="P27" s="67"/>
    </row>
    <row r="28" spans="1:16" ht="15.75">
      <c r="A28" s="13" t="s">
        <v>202</v>
      </c>
      <c r="B28" s="13"/>
      <c r="C28" s="13" t="s">
        <v>203</v>
      </c>
      <c r="D28" s="13"/>
      <c r="E28" s="13"/>
      <c r="F28" s="13"/>
      <c r="G28" s="89">
        <f aca="true" t="shared" si="1" ref="G28:I29">SUM(G29)</f>
        <v>50</v>
      </c>
      <c r="H28" s="89">
        <f t="shared" si="1"/>
        <v>50</v>
      </c>
      <c r="I28" s="89">
        <f t="shared" si="1"/>
        <v>36</v>
      </c>
      <c r="J28" s="90">
        <f t="shared" si="0"/>
        <v>72</v>
      </c>
      <c r="N28" s="67"/>
      <c r="O28" s="67"/>
      <c r="P28" s="67"/>
    </row>
    <row r="29" spans="2:16" ht="15.75">
      <c r="B29" s="2" t="s">
        <v>204</v>
      </c>
      <c r="D29" s="2" t="s">
        <v>205</v>
      </c>
      <c r="G29" s="67">
        <f t="shared" si="1"/>
        <v>50</v>
      </c>
      <c r="H29" s="67">
        <f t="shared" si="1"/>
        <v>50</v>
      </c>
      <c r="I29" s="67">
        <f t="shared" si="1"/>
        <v>36</v>
      </c>
      <c r="J29" s="90">
        <f t="shared" si="0"/>
        <v>72</v>
      </c>
      <c r="N29" s="67"/>
      <c r="O29" s="67"/>
      <c r="P29" s="67"/>
    </row>
    <row r="30" spans="5:16" ht="15.75">
      <c r="E30" s="2" t="s">
        <v>206</v>
      </c>
      <c r="G30" s="2">
        <v>50</v>
      </c>
      <c r="H30" s="2">
        <v>50</v>
      </c>
      <c r="I30" s="2">
        <v>36</v>
      </c>
      <c r="J30" s="90">
        <f t="shared" si="0"/>
        <v>72</v>
      </c>
      <c r="N30" s="67"/>
      <c r="O30" s="67"/>
      <c r="P30" s="67"/>
    </row>
    <row r="31" spans="1:16" ht="15.75">
      <c r="A31" s="27" t="s">
        <v>207</v>
      </c>
      <c r="B31" s="27"/>
      <c r="C31" s="27" t="s">
        <v>208</v>
      </c>
      <c r="D31" s="27"/>
      <c r="E31" s="27"/>
      <c r="G31" s="89">
        <f>SUM(G32:G33)</f>
        <v>450</v>
      </c>
      <c r="H31" s="89">
        <f>SUM(H32:H33)</f>
        <v>450</v>
      </c>
      <c r="I31" s="89">
        <f>SUM(I32:I33)</f>
        <v>136</v>
      </c>
      <c r="J31" s="90">
        <f t="shared" si="0"/>
        <v>30.22222222222222</v>
      </c>
      <c r="N31" s="67"/>
      <c r="O31" s="67"/>
      <c r="P31" s="67"/>
    </row>
    <row r="32" spans="1:16" ht="15.75">
      <c r="A32" s="1"/>
      <c r="B32" s="1" t="s">
        <v>349</v>
      </c>
      <c r="C32" s="1"/>
      <c r="D32" s="1" t="s">
        <v>350</v>
      </c>
      <c r="E32" s="1"/>
      <c r="G32" s="2">
        <v>300</v>
      </c>
      <c r="H32" s="2">
        <v>300</v>
      </c>
      <c r="I32" s="2">
        <v>136</v>
      </c>
      <c r="J32" s="90">
        <f t="shared" si="0"/>
        <v>45.33333333333333</v>
      </c>
      <c r="N32" s="67"/>
      <c r="O32" s="67"/>
      <c r="P32" s="67"/>
    </row>
    <row r="33" spans="1:16" ht="15.75">
      <c r="A33" s="1"/>
      <c r="B33" s="1" t="s">
        <v>258</v>
      </c>
      <c r="C33" s="1"/>
      <c r="D33" s="1" t="s">
        <v>259</v>
      </c>
      <c r="E33" s="1"/>
      <c r="F33" s="13"/>
      <c r="G33" s="2">
        <v>150</v>
      </c>
      <c r="H33" s="2">
        <v>150</v>
      </c>
      <c r="I33" s="2">
        <v>0</v>
      </c>
      <c r="J33" s="90">
        <f t="shared" si="0"/>
        <v>0</v>
      </c>
      <c r="N33" s="67"/>
      <c r="O33" s="67"/>
      <c r="P33" s="67"/>
    </row>
    <row r="34" spans="10:16" ht="15.75">
      <c r="J34" s="90"/>
      <c r="N34" s="67"/>
      <c r="O34" s="67"/>
      <c r="P34" s="67"/>
    </row>
    <row r="35" spans="1:16" ht="15.75">
      <c r="A35" s="220" t="s">
        <v>263</v>
      </c>
      <c r="B35" s="218"/>
      <c r="C35" s="218"/>
      <c r="D35" s="218"/>
      <c r="E35" s="218"/>
      <c r="F35" s="218"/>
      <c r="G35" s="219">
        <f aca="true" t="shared" si="2" ref="G35:I38">SUM(G36)</f>
        <v>137300</v>
      </c>
      <c r="H35" s="219">
        <f t="shared" si="2"/>
        <v>137300</v>
      </c>
      <c r="I35" s="219">
        <f t="shared" si="2"/>
        <v>0</v>
      </c>
      <c r="J35" s="90">
        <f t="shared" si="0"/>
        <v>0</v>
      </c>
      <c r="N35" s="67"/>
      <c r="O35" s="67"/>
      <c r="P35" s="67"/>
    </row>
    <row r="36" spans="1:16" ht="15.75">
      <c r="A36" s="13" t="s">
        <v>209</v>
      </c>
      <c r="B36" s="13"/>
      <c r="C36" s="13" t="s">
        <v>210</v>
      </c>
      <c r="D36" s="13"/>
      <c r="E36" s="13"/>
      <c r="F36" s="13"/>
      <c r="G36" s="89">
        <f t="shared" si="2"/>
        <v>137300</v>
      </c>
      <c r="H36" s="89">
        <f t="shared" si="2"/>
        <v>137300</v>
      </c>
      <c r="I36" s="89">
        <f t="shared" si="2"/>
        <v>0</v>
      </c>
      <c r="J36" s="90">
        <f t="shared" si="0"/>
        <v>0</v>
      </c>
      <c r="N36" s="67"/>
      <c r="O36" s="67"/>
      <c r="P36" s="67"/>
    </row>
    <row r="37" spans="2:16" ht="15.75">
      <c r="B37" s="2" t="s">
        <v>211</v>
      </c>
      <c r="D37" s="2" t="s">
        <v>212</v>
      </c>
      <c r="G37" s="67">
        <f t="shared" si="2"/>
        <v>137300</v>
      </c>
      <c r="H37" s="67">
        <f t="shared" si="2"/>
        <v>137300</v>
      </c>
      <c r="I37" s="67">
        <f t="shared" si="2"/>
        <v>0</v>
      </c>
      <c r="J37" s="90">
        <f t="shared" si="0"/>
        <v>0</v>
      </c>
      <c r="N37" s="67"/>
      <c r="O37" s="67"/>
      <c r="P37" s="67"/>
    </row>
    <row r="38" spans="3:16" ht="15.75">
      <c r="C38" s="2" t="s">
        <v>213</v>
      </c>
      <c r="D38" s="2" t="s">
        <v>214</v>
      </c>
      <c r="G38" s="2">
        <f t="shared" si="2"/>
        <v>137300</v>
      </c>
      <c r="H38" s="2">
        <f t="shared" si="2"/>
        <v>137300</v>
      </c>
      <c r="I38" s="2">
        <f t="shared" si="2"/>
        <v>0</v>
      </c>
      <c r="J38" s="90">
        <f t="shared" si="0"/>
        <v>0</v>
      </c>
      <c r="N38" s="67"/>
      <c r="O38" s="67"/>
      <c r="P38" s="67"/>
    </row>
    <row r="39" spans="3:16" ht="15.75">
      <c r="C39" s="2" t="s">
        <v>215</v>
      </c>
      <c r="E39" s="2" t="s">
        <v>216</v>
      </c>
      <c r="G39" s="2">
        <v>137300</v>
      </c>
      <c r="H39" s="2">
        <v>137300</v>
      </c>
      <c r="I39" s="2">
        <v>0</v>
      </c>
      <c r="J39" s="90">
        <f t="shared" si="0"/>
        <v>0</v>
      </c>
      <c r="N39" s="67"/>
      <c r="O39" s="67"/>
      <c r="P39" s="67"/>
    </row>
    <row r="40" spans="10:16" ht="15.75">
      <c r="J40" s="90"/>
      <c r="N40" s="67"/>
      <c r="O40" s="67"/>
      <c r="P40" s="67"/>
    </row>
    <row r="41" spans="1:16" ht="15.75">
      <c r="A41" s="221" t="s">
        <v>244</v>
      </c>
      <c r="B41" s="218"/>
      <c r="C41" s="218"/>
      <c r="D41" s="218"/>
      <c r="E41" s="218"/>
      <c r="F41" s="218"/>
      <c r="G41" s="219">
        <f>SUM(G42)</f>
        <v>45900</v>
      </c>
      <c r="H41" s="219">
        <f>SUM(H42)</f>
        <v>45900</v>
      </c>
      <c r="I41" s="219">
        <f>SUM(I42)</f>
        <v>27611</v>
      </c>
      <c r="J41" s="90">
        <f t="shared" si="0"/>
        <v>60.15468409586057</v>
      </c>
      <c r="N41" s="67"/>
      <c r="O41" s="67"/>
      <c r="P41" s="67"/>
    </row>
    <row r="42" spans="1:16" ht="15.75">
      <c r="A42" s="13" t="s">
        <v>170</v>
      </c>
      <c r="B42" s="13"/>
      <c r="C42" s="13" t="s">
        <v>169</v>
      </c>
      <c r="D42" s="13"/>
      <c r="E42" s="13"/>
      <c r="F42" s="13"/>
      <c r="G42" s="89">
        <f>SUM(G43+G47)</f>
        <v>45900</v>
      </c>
      <c r="H42" s="89">
        <f>SUM(H43+H47)</f>
        <v>45900</v>
      </c>
      <c r="I42" s="89">
        <f>SUM(I43+I47)</f>
        <v>27611</v>
      </c>
      <c r="J42" s="90">
        <f t="shared" si="0"/>
        <v>60.15468409586057</v>
      </c>
      <c r="N42" s="67"/>
      <c r="O42" s="67"/>
      <c r="P42" s="67"/>
    </row>
    <row r="43" spans="2:16" ht="15.75">
      <c r="B43" s="2" t="s">
        <v>172</v>
      </c>
      <c r="D43" s="2" t="s">
        <v>173</v>
      </c>
      <c r="G43" s="67">
        <f>SUM(G44:G46)</f>
        <v>33800</v>
      </c>
      <c r="H43" s="67">
        <f>SUM(H44:H46)</f>
        <v>33800</v>
      </c>
      <c r="I43" s="67">
        <f>SUM(I44:I46)</f>
        <v>21571</v>
      </c>
      <c r="J43" s="90">
        <f t="shared" si="0"/>
        <v>63.819526627218934</v>
      </c>
      <c r="N43" s="67"/>
      <c r="O43" s="67"/>
      <c r="P43" s="67"/>
    </row>
    <row r="44" spans="5:16" ht="15.75">
      <c r="E44" s="2" t="s">
        <v>0</v>
      </c>
      <c r="G44" s="2">
        <v>33000</v>
      </c>
      <c r="H44" s="2">
        <v>33000</v>
      </c>
      <c r="I44" s="2">
        <v>21454</v>
      </c>
      <c r="J44" s="90">
        <f t="shared" si="0"/>
        <v>65.01212121212122</v>
      </c>
      <c r="N44" s="67"/>
      <c r="O44" s="67"/>
      <c r="P44" s="67"/>
    </row>
    <row r="45" spans="5:16" ht="15.75">
      <c r="E45" s="2" t="s">
        <v>174</v>
      </c>
      <c r="G45" s="2">
        <v>0</v>
      </c>
      <c r="H45" s="2">
        <v>0</v>
      </c>
      <c r="I45" s="2">
        <v>7</v>
      </c>
      <c r="J45" s="90">
        <v>0</v>
      </c>
      <c r="N45" s="67"/>
      <c r="O45" s="67"/>
      <c r="P45" s="67"/>
    </row>
    <row r="46" spans="1:16" ht="15.75">
      <c r="A46" s="13"/>
      <c r="B46" s="13"/>
      <c r="C46" s="13"/>
      <c r="D46" s="13"/>
      <c r="E46" s="2" t="s">
        <v>14</v>
      </c>
      <c r="G46" s="2">
        <v>800</v>
      </c>
      <c r="H46" s="2">
        <v>800</v>
      </c>
      <c r="I46" s="2">
        <v>110</v>
      </c>
      <c r="J46" s="90">
        <f t="shared" si="0"/>
        <v>13.750000000000002</v>
      </c>
      <c r="N46" s="67"/>
      <c r="O46" s="67"/>
      <c r="P46" s="67"/>
    </row>
    <row r="47" spans="1:16" ht="15.75">
      <c r="A47" s="13"/>
      <c r="B47" s="2" t="s">
        <v>175</v>
      </c>
      <c r="D47" s="2" t="s">
        <v>176</v>
      </c>
      <c r="G47" s="67">
        <f>SUM(G48+G50+G52)</f>
        <v>12100</v>
      </c>
      <c r="H47" s="67">
        <f>SUM(H48+H50+H52)</f>
        <v>12100</v>
      </c>
      <c r="I47" s="67">
        <f>SUM(I48+I50+I52)</f>
        <v>6040</v>
      </c>
      <c r="J47" s="90">
        <f t="shared" si="0"/>
        <v>49.917355371900825</v>
      </c>
      <c r="N47" s="67"/>
      <c r="O47" s="67"/>
      <c r="P47" s="67"/>
    </row>
    <row r="48" spans="1:16" ht="15.75">
      <c r="A48" s="13"/>
      <c r="C48" s="2" t="s">
        <v>183</v>
      </c>
      <c r="D48" s="2" t="s">
        <v>184</v>
      </c>
      <c r="G48" s="66">
        <f>SUM(G49)</f>
        <v>7000</v>
      </c>
      <c r="H48" s="66">
        <f>SUM(H49)</f>
        <v>7000</v>
      </c>
      <c r="I48" s="66">
        <f>SUM(I49)</f>
        <v>3951</v>
      </c>
      <c r="J48" s="90">
        <f t="shared" si="0"/>
        <v>56.442857142857136</v>
      </c>
      <c r="N48" s="67"/>
      <c r="O48" s="67"/>
      <c r="P48" s="67"/>
    </row>
    <row r="49" spans="1:16" ht="15.75">
      <c r="A49" s="13"/>
      <c r="E49" s="2" t="s">
        <v>1</v>
      </c>
      <c r="G49" s="2">
        <v>7000</v>
      </c>
      <c r="H49" s="2">
        <v>7000</v>
      </c>
      <c r="I49" s="2">
        <v>3951</v>
      </c>
      <c r="J49" s="90">
        <f t="shared" si="0"/>
        <v>56.442857142857136</v>
      </c>
      <c r="N49" s="67"/>
      <c r="O49" s="67"/>
      <c r="P49" s="67"/>
    </row>
    <row r="50" spans="1:16" ht="15.75">
      <c r="A50" s="13"/>
      <c r="C50" s="2" t="s">
        <v>177</v>
      </c>
      <c r="D50" s="2" t="s">
        <v>178</v>
      </c>
      <c r="G50" s="2">
        <f>SUM(G51)</f>
        <v>2400</v>
      </c>
      <c r="H50" s="2">
        <f>SUM(H51)</f>
        <v>2400</v>
      </c>
      <c r="I50" s="2">
        <f>SUM(I51)</f>
        <v>1401</v>
      </c>
      <c r="J50" s="90">
        <f t="shared" si="0"/>
        <v>58.375</v>
      </c>
      <c r="N50" s="67"/>
      <c r="O50" s="67"/>
      <c r="P50" s="67"/>
    </row>
    <row r="51" spans="1:16" ht="15.75">
      <c r="A51" s="13"/>
      <c r="E51" s="2" t="s">
        <v>179</v>
      </c>
      <c r="G51" s="2">
        <v>2400</v>
      </c>
      <c r="H51" s="2">
        <v>2400</v>
      </c>
      <c r="I51" s="2">
        <v>1401</v>
      </c>
      <c r="J51" s="90">
        <f t="shared" si="0"/>
        <v>58.375</v>
      </c>
      <c r="N51" s="67"/>
      <c r="O51" s="67"/>
      <c r="P51" s="67"/>
    </row>
    <row r="52" spans="1:16" ht="15.75">
      <c r="A52" s="13"/>
      <c r="C52" s="2" t="s">
        <v>180</v>
      </c>
      <c r="D52" s="2" t="s">
        <v>181</v>
      </c>
      <c r="G52" s="2">
        <f>SUM(G53:G55)</f>
        <v>2700</v>
      </c>
      <c r="H52" s="2">
        <f>SUM(H53:H55)</f>
        <v>2700</v>
      </c>
      <c r="I52" s="2">
        <f>SUM(I53:I56)</f>
        <v>688</v>
      </c>
      <c r="J52" s="90">
        <f t="shared" si="0"/>
        <v>25.48148148148148</v>
      </c>
      <c r="N52" s="67"/>
      <c r="O52" s="67"/>
      <c r="P52" s="67"/>
    </row>
    <row r="53" spans="1:16" ht="15.75">
      <c r="A53" s="13"/>
      <c r="E53" s="2" t="s">
        <v>185</v>
      </c>
      <c r="G53" s="2">
        <v>2000</v>
      </c>
      <c r="H53" s="2">
        <v>2000</v>
      </c>
      <c r="I53" s="2">
        <v>103</v>
      </c>
      <c r="J53" s="90">
        <f t="shared" si="0"/>
        <v>5.1499999999999995</v>
      </c>
      <c r="N53" s="67"/>
      <c r="O53" s="67"/>
      <c r="P53" s="67"/>
    </row>
    <row r="54" spans="1:16" ht="15.75">
      <c r="A54" s="13"/>
      <c r="E54" s="2" t="s">
        <v>331</v>
      </c>
      <c r="G54" s="2">
        <v>500</v>
      </c>
      <c r="H54" s="2">
        <v>500</v>
      </c>
      <c r="I54" s="2">
        <v>498</v>
      </c>
      <c r="J54" s="90">
        <f t="shared" si="0"/>
        <v>99.6</v>
      </c>
      <c r="N54" s="67"/>
      <c r="O54" s="67"/>
      <c r="P54" s="67"/>
    </row>
    <row r="55" spans="5:16" ht="15.75">
      <c r="E55" s="2" t="s">
        <v>182</v>
      </c>
      <c r="G55" s="2">
        <v>200</v>
      </c>
      <c r="H55" s="2">
        <v>200</v>
      </c>
      <c r="I55" s="2">
        <v>77</v>
      </c>
      <c r="J55" s="90">
        <f t="shared" si="0"/>
        <v>38.5</v>
      </c>
      <c r="N55" s="67"/>
      <c r="O55" s="67"/>
      <c r="P55" s="67"/>
    </row>
    <row r="56" spans="5:16" ht="15.75">
      <c r="E56" s="2" t="s">
        <v>417</v>
      </c>
      <c r="G56" s="2">
        <v>0</v>
      </c>
      <c r="H56" s="2">
        <v>0</v>
      </c>
      <c r="I56" s="2">
        <v>10</v>
      </c>
      <c r="J56" s="90">
        <v>0</v>
      </c>
      <c r="N56" s="67"/>
      <c r="O56" s="67"/>
      <c r="P56" s="67"/>
    </row>
    <row r="57" spans="1:16" ht="15.75">
      <c r="A57" s="221" t="s">
        <v>219</v>
      </c>
      <c r="B57" s="222"/>
      <c r="C57" s="222"/>
      <c r="D57" s="222"/>
      <c r="E57" s="223"/>
      <c r="F57" s="223"/>
      <c r="G57" s="224">
        <f>SUM(G58)</f>
        <v>3605</v>
      </c>
      <c r="H57" s="224">
        <f>SUM(H58)</f>
        <v>3605</v>
      </c>
      <c r="I57" s="224">
        <f>SUM(I58)</f>
        <v>2432</v>
      </c>
      <c r="J57" s="90">
        <f t="shared" si="0"/>
        <v>67.4618585298197</v>
      </c>
      <c r="N57" s="67"/>
      <c r="O57" s="67"/>
      <c r="P57" s="67"/>
    </row>
    <row r="58" spans="1:16" ht="15.75">
      <c r="A58" s="13" t="s">
        <v>186</v>
      </c>
      <c r="B58" s="13"/>
      <c r="C58" s="13" t="s">
        <v>187</v>
      </c>
      <c r="D58" s="13"/>
      <c r="E58" s="13"/>
      <c r="F58" s="13"/>
      <c r="G58" s="89">
        <f>SUM(G60+G63+G59)</f>
        <v>3605</v>
      </c>
      <c r="H58" s="89">
        <f>SUM(H60+H63+H59)</f>
        <v>3605</v>
      </c>
      <c r="I58" s="89">
        <f>SUM(I60+I63+I59+I64)</f>
        <v>2432</v>
      </c>
      <c r="J58" s="90">
        <f t="shared" si="0"/>
        <v>67.4618585298197</v>
      </c>
      <c r="N58" s="67"/>
      <c r="O58" s="67"/>
      <c r="P58" s="67"/>
    </row>
    <row r="59" spans="1:16" ht="15.75">
      <c r="A59" s="13"/>
      <c r="B59" s="13"/>
      <c r="C59" s="2" t="s">
        <v>329</v>
      </c>
      <c r="D59" s="2" t="s">
        <v>332</v>
      </c>
      <c r="F59" s="13"/>
      <c r="G59" s="2">
        <v>50</v>
      </c>
      <c r="H59" s="2">
        <v>50</v>
      </c>
      <c r="I59" s="2">
        <v>335</v>
      </c>
      <c r="J59" s="90">
        <f t="shared" si="0"/>
        <v>670</v>
      </c>
      <c r="N59" s="67"/>
      <c r="O59" s="67"/>
      <c r="P59" s="67"/>
    </row>
    <row r="60" spans="3:16" ht="15.75">
      <c r="C60" s="2" t="s">
        <v>188</v>
      </c>
      <c r="D60" s="2" t="s">
        <v>189</v>
      </c>
      <c r="G60" s="66">
        <f>SUM(G61:G62)</f>
        <v>3155</v>
      </c>
      <c r="H60" s="66">
        <f>SUM(H61:H62)</f>
        <v>3155</v>
      </c>
      <c r="I60" s="66">
        <f>SUM(I61:I62)</f>
        <v>1767</v>
      </c>
      <c r="J60" s="90">
        <f t="shared" si="0"/>
        <v>56.00633914421553</v>
      </c>
      <c r="N60" s="67"/>
      <c r="O60" s="67"/>
      <c r="P60" s="67"/>
    </row>
    <row r="61" spans="5:17" ht="15.75">
      <c r="E61" s="2" t="s">
        <v>193</v>
      </c>
      <c r="G61" s="2">
        <v>1955</v>
      </c>
      <c r="H61" s="2">
        <v>1955</v>
      </c>
      <c r="I61" s="2">
        <v>1767</v>
      </c>
      <c r="J61" s="90">
        <f t="shared" si="0"/>
        <v>90.38363171355499</v>
      </c>
      <c r="K61" s="34"/>
      <c r="Q61" s="2"/>
    </row>
    <row r="62" spans="5:16" ht="15.75">
      <c r="E62" s="2" t="s">
        <v>333</v>
      </c>
      <c r="G62" s="2">
        <v>1200</v>
      </c>
      <c r="H62" s="2">
        <v>1200</v>
      </c>
      <c r="I62" s="2">
        <v>0</v>
      </c>
      <c r="J62" s="90">
        <f t="shared" si="0"/>
        <v>0</v>
      </c>
      <c r="N62" s="67"/>
      <c r="O62" s="67"/>
      <c r="P62" s="67"/>
    </row>
    <row r="63" spans="3:16" ht="15.75">
      <c r="C63" s="2" t="s">
        <v>191</v>
      </c>
      <c r="D63" s="2" t="s">
        <v>192</v>
      </c>
      <c r="G63" s="66">
        <v>400</v>
      </c>
      <c r="H63" s="66">
        <v>400</v>
      </c>
      <c r="I63" s="66">
        <v>0</v>
      </c>
      <c r="J63" s="90">
        <f t="shared" si="0"/>
        <v>0</v>
      </c>
      <c r="N63" s="67"/>
      <c r="O63" s="67"/>
      <c r="P63" s="67"/>
    </row>
    <row r="64" spans="4:16" ht="15.75">
      <c r="D64" s="2" t="s">
        <v>418</v>
      </c>
      <c r="G64" s="2">
        <v>0</v>
      </c>
      <c r="H64" s="2">
        <v>0</v>
      </c>
      <c r="I64" s="2">
        <v>330</v>
      </c>
      <c r="J64" s="90">
        <v>0</v>
      </c>
      <c r="N64" s="67"/>
      <c r="O64" s="67"/>
      <c r="P64" s="67"/>
    </row>
    <row r="65" spans="10:16" ht="15.75">
      <c r="J65" s="90"/>
      <c r="N65" s="67"/>
      <c r="O65" s="67"/>
      <c r="P65" s="67"/>
    </row>
    <row r="66" spans="10:16" ht="15.75">
      <c r="J66" s="90"/>
      <c r="N66" s="67"/>
      <c r="O66" s="67"/>
      <c r="P66" s="67"/>
    </row>
    <row r="67" spans="10:16" ht="15.75">
      <c r="J67" s="90"/>
      <c r="N67" s="67"/>
      <c r="O67" s="67"/>
      <c r="P67" s="67"/>
    </row>
    <row r="68" spans="1:16" ht="15.75">
      <c r="A68" s="221" t="s">
        <v>246</v>
      </c>
      <c r="B68" s="218"/>
      <c r="C68" s="218"/>
      <c r="D68" s="218"/>
      <c r="E68" s="218"/>
      <c r="F68" s="218"/>
      <c r="G68" s="219">
        <f>SUM(G69)</f>
        <v>28007</v>
      </c>
      <c r="H68" s="219">
        <f>SUM(H69)</f>
        <v>28007</v>
      </c>
      <c r="I68" s="219">
        <f>SUM(I69)</f>
        <v>28318</v>
      </c>
      <c r="J68" s="90">
        <f t="shared" si="0"/>
        <v>101.11043667654516</v>
      </c>
      <c r="N68" s="67"/>
      <c r="O68" s="67"/>
      <c r="P68" s="67"/>
    </row>
    <row r="69" spans="1:16" ht="15.75">
      <c r="A69" s="13" t="s">
        <v>147</v>
      </c>
      <c r="B69" s="13"/>
      <c r="C69" s="13" t="s">
        <v>148</v>
      </c>
      <c r="D69" s="13"/>
      <c r="G69" s="89">
        <f>SUM(G70+G89+G91)</f>
        <v>28007</v>
      </c>
      <c r="H69" s="89">
        <f>SUM(H70+H89+H91)</f>
        <v>28007</v>
      </c>
      <c r="I69" s="89">
        <f>SUM(I70+I89+I91)</f>
        <v>28318</v>
      </c>
      <c r="J69" s="90">
        <f t="shared" si="0"/>
        <v>101.11043667654516</v>
      </c>
      <c r="N69" s="67"/>
      <c r="O69" s="67"/>
      <c r="P69" s="67"/>
    </row>
    <row r="70" spans="2:16" ht="15.75">
      <c r="B70" s="2" t="s">
        <v>149</v>
      </c>
      <c r="D70" s="2" t="s">
        <v>150</v>
      </c>
      <c r="G70" s="67">
        <f>SUM(G71+G79+G80+G83+G85+G88)</f>
        <v>27047</v>
      </c>
      <c r="H70" s="67">
        <f>SUM(H71+H79+H80+H83+H85+H88)</f>
        <v>27047</v>
      </c>
      <c r="I70" s="67">
        <f>SUM(I71+I79+I80+I83+I85+I88)</f>
        <v>13689</v>
      </c>
      <c r="J70" s="90">
        <f t="shared" si="0"/>
        <v>50.61189780752024</v>
      </c>
      <c r="N70" s="67"/>
      <c r="O70" s="67"/>
      <c r="P70" s="67"/>
    </row>
    <row r="71" spans="1:16" ht="15.75">
      <c r="A71" s="13"/>
      <c r="B71" s="13"/>
      <c r="C71" s="2" t="s">
        <v>151</v>
      </c>
      <c r="D71" s="2" t="s">
        <v>152</v>
      </c>
      <c r="G71" s="2">
        <f>SUM(G72+G77+G78)</f>
        <v>20884</v>
      </c>
      <c r="H71" s="2">
        <f>SUM(H72+H77+H78)</f>
        <v>20884</v>
      </c>
      <c r="I71" s="2">
        <v>10024</v>
      </c>
      <c r="J71" s="90">
        <f t="shared" si="0"/>
        <v>47.99846772648918</v>
      </c>
      <c r="N71" s="67"/>
      <c r="O71" s="67"/>
      <c r="P71" s="67"/>
    </row>
    <row r="72" spans="1:16" ht="15.75">
      <c r="A72" s="13"/>
      <c r="B72" s="13"/>
      <c r="E72" s="2" t="s">
        <v>247</v>
      </c>
      <c r="G72" s="67">
        <f>SUM(G73:G76)</f>
        <v>17278</v>
      </c>
      <c r="H72" s="67">
        <f>SUM(H73:H76)</f>
        <v>17278</v>
      </c>
      <c r="I72" s="67">
        <f>SUM(I73:I76)</f>
        <v>8222</v>
      </c>
      <c r="J72" s="90">
        <f t="shared" si="0"/>
        <v>47.5865262183123</v>
      </c>
      <c r="N72" s="67"/>
      <c r="O72" s="67"/>
      <c r="P72" s="67"/>
    </row>
    <row r="73" spans="1:16" ht="15.75">
      <c r="A73" s="13"/>
      <c r="B73" s="13"/>
      <c r="E73" s="92" t="s">
        <v>249</v>
      </c>
      <c r="G73" s="2">
        <v>3539</v>
      </c>
      <c r="H73" s="2">
        <v>3539</v>
      </c>
      <c r="I73" s="2">
        <v>1770</v>
      </c>
      <c r="J73" s="90">
        <f t="shared" si="0"/>
        <v>50.01412828482622</v>
      </c>
      <c r="N73" s="67"/>
      <c r="O73" s="67"/>
      <c r="P73" s="67"/>
    </row>
    <row r="74" spans="1:16" ht="15.75">
      <c r="A74" s="13"/>
      <c r="B74" s="13"/>
      <c r="E74" s="92" t="s">
        <v>250</v>
      </c>
      <c r="G74" s="2">
        <v>8808</v>
      </c>
      <c r="H74" s="2">
        <v>8808</v>
      </c>
      <c r="I74" s="2">
        <v>3987</v>
      </c>
      <c r="J74" s="90">
        <f aca="true" t="shared" si="3" ref="J74:J137">I74/H74*100</f>
        <v>45.265667574931875</v>
      </c>
      <c r="N74" s="67"/>
      <c r="O74" s="67"/>
      <c r="P74" s="67"/>
    </row>
    <row r="75" spans="1:16" ht="15.75">
      <c r="A75" s="13"/>
      <c r="B75" s="13"/>
      <c r="E75" s="92" t="s">
        <v>251</v>
      </c>
      <c r="G75" s="2">
        <v>100</v>
      </c>
      <c r="H75" s="2">
        <v>100</v>
      </c>
      <c r="I75" s="2">
        <v>50</v>
      </c>
      <c r="J75" s="90">
        <f t="shared" si="3"/>
        <v>50</v>
      </c>
      <c r="N75" s="67"/>
      <c r="O75" s="67"/>
      <c r="P75" s="67"/>
    </row>
    <row r="76" spans="1:16" ht="15.75">
      <c r="A76" s="13"/>
      <c r="B76" s="13"/>
      <c r="E76" s="92" t="s">
        <v>252</v>
      </c>
      <c r="G76" s="2">
        <v>4831</v>
      </c>
      <c r="H76" s="2">
        <v>4831</v>
      </c>
      <c r="I76" s="2">
        <v>2415</v>
      </c>
      <c r="J76" s="90">
        <f t="shared" si="3"/>
        <v>49.989650175947006</v>
      </c>
      <c r="N76" s="67"/>
      <c r="O76" s="67"/>
      <c r="P76" s="67"/>
    </row>
    <row r="77" spans="1:19" ht="22.5" customHeight="1">
      <c r="A77" s="13"/>
      <c r="B77" s="13"/>
      <c r="E77" s="92" t="s">
        <v>248</v>
      </c>
      <c r="G77" s="2">
        <v>3287</v>
      </c>
      <c r="H77" s="2">
        <v>3287</v>
      </c>
      <c r="I77" s="2">
        <v>1643</v>
      </c>
      <c r="J77" s="90">
        <f t="shared" si="3"/>
        <v>49.98478856099787</v>
      </c>
      <c r="K77" s="13"/>
      <c r="N77" s="28"/>
      <c r="O77" s="28"/>
      <c r="P77" s="64"/>
      <c r="Q77" s="65"/>
      <c r="R77" s="31"/>
      <c r="S77" s="31"/>
    </row>
    <row r="78" spans="1:19" ht="15.75">
      <c r="A78" s="13"/>
      <c r="B78" s="13"/>
      <c r="E78" s="2" t="s">
        <v>253</v>
      </c>
      <c r="G78" s="2">
        <v>319</v>
      </c>
      <c r="H78" s="2">
        <v>319</v>
      </c>
      <c r="I78" s="2">
        <v>159</v>
      </c>
      <c r="J78" s="90">
        <f t="shared" si="3"/>
        <v>49.843260188087775</v>
      </c>
      <c r="N78" s="66"/>
      <c r="O78" s="44"/>
      <c r="P78" s="44"/>
      <c r="Q78" s="34"/>
      <c r="R78" s="31"/>
      <c r="S78" s="31"/>
    </row>
    <row r="79" spans="1:17" s="13" customFormat="1" ht="15.75">
      <c r="A79" s="2"/>
      <c r="B79" s="2"/>
      <c r="C79" s="2" t="s">
        <v>153</v>
      </c>
      <c r="D79" s="2" t="s">
        <v>154</v>
      </c>
      <c r="E79" s="2"/>
      <c r="F79" s="2"/>
      <c r="G79" s="2">
        <v>0</v>
      </c>
      <c r="H79" s="2">
        <v>0</v>
      </c>
      <c r="I79" s="2">
        <v>0</v>
      </c>
      <c r="J79" s="90">
        <v>0</v>
      </c>
      <c r="K79" s="2"/>
      <c r="Q79" s="91"/>
    </row>
    <row r="80" spans="1:17" s="13" customFormat="1" ht="15.75">
      <c r="A80" s="2"/>
      <c r="B80" s="2"/>
      <c r="C80" s="2" t="s">
        <v>155</v>
      </c>
      <c r="D80" s="24" t="s">
        <v>156</v>
      </c>
      <c r="E80" s="2"/>
      <c r="F80" s="2"/>
      <c r="G80" s="67">
        <f>SUM(G81:G82)</f>
        <v>3100</v>
      </c>
      <c r="H80" s="67">
        <f>SUM(H81:H82)</f>
        <v>3100</v>
      </c>
      <c r="I80" s="67">
        <v>1488</v>
      </c>
      <c r="J80" s="90">
        <f t="shared" si="3"/>
        <v>48</v>
      </c>
      <c r="K80" s="2"/>
      <c r="Q80" s="91"/>
    </row>
    <row r="81" spans="1:17" s="13" customFormat="1" ht="15.75">
      <c r="A81" s="2"/>
      <c r="B81" s="2"/>
      <c r="C81" s="2"/>
      <c r="D81" s="24"/>
      <c r="E81" s="2" t="s">
        <v>254</v>
      </c>
      <c r="F81" s="2"/>
      <c r="G81" s="2">
        <v>2500</v>
      </c>
      <c r="H81" s="2">
        <v>2500</v>
      </c>
      <c r="I81" s="2">
        <v>1250</v>
      </c>
      <c r="J81" s="90">
        <f t="shared" si="3"/>
        <v>50</v>
      </c>
      <c r="K81" s="2"/>
      <c r="Q81" s="91"/>
    </row>
    <row r="82" spans="1:17" s="13" customFormat="1" ht="15.75">
      <c r="A82" s="2"/>
      <c r="B82" s="2"/>
      <c r="C82" s="2"/>
      <c r="D82" s="24"/>
      <c r="E82" s="2" t="s">
        <v>24</v>
      </c>
      <c r="F82" s="2"/>
      <c r="G82" s="2">
        <v>600</v>
      </c>
      <c r="H82" s="2">
        <v>600</v>
      </c>
      <c r="I82" s="2">
        <v>238</v>
      </c>
      <c r="J82" s="90">
        <f t="shared" si="3"/>
        <v>39.666666666666664</v>
      </c>
      <c r="K82" s="2"/>
      <c r="Q82" s="91"/>
    </row>
    <row r="83" spans="1:17" s="13" customFormat="1" ht="15.75">
      <c r="A83" s="2"/>
      <c r="B83" s="2"/>
      <c r="C83" s="2" t="s">
        <v>157</v>
      </c>
      <c r="D83" s="2" t="s">
        <v>158</v>
      </c>
      <c r="E83" s="2"/>
      <c r="F83" s="2"/>
      <c r="G83" s="2">
        <f>SUM(G84)</f>
        <v>643</v>
      </c>
      <c r="H83" s="2">
        <f>SUM(H84)</f>
        <v>643</v>
      </c>
      <c r="I83" s="2">
        <f>SUM(I84)</f>
        <v>309</v>
      </c>
      <c r="J83" s="90">
        <f t="shared" si="3"/>
        <v>48.055987558320375</v>
      </c>
      <c r="K83" s="2"/>
      <c r="Q83" s="91"/>
    </row>
    <row r="84" spans="1:17" s="13" customFormat="1" ht="15.75">
      <c r="A84" s="2"/>
      <c r="B84" s="2"/>
      <c r="C84" s="2"/>
      <c r="D84" s="2"/>
      <c r="E84" s="2" t="s">
        <v>27</v>
      </c>
      <c r="F84" s="2"/>
      <c r="G84" s="2">
        <v>643</v>
      </c>
      <c r="H84" s="2">
        <v>643</v>
      </c>
      <c r="I84" s="2">
        <v>309</v>
      </c>
      <c r="J84" s="90">
        <f t="shared" si="3"/>
        <v>48.055987558320375</v>
      </c>
      <c r="K84" s="2"/>
      <c r="Q84" s="91"/>
    </row>
    <row r="85" spans="1:17" s="13" customFormat="1" ht="15.75">
      <c r="A85" s="2"/>
      <c r="B85" s="2"/>
      <c r="C85" s="2" t="s">
        <v>159</v>
      </c>
      <c r="D85" s="2" t="s">
        <v>160</v>
      </c>
      <c r="E85" s="2"/>
      <c r="F85" s="2"/>
      <c r="G85" s="2">
        <f>SUM(G86:G87)</f>
        <v>2420</v>
      </c>
      <c r="H85" s="2">
        <f>SUM(H86:H87)</f>
        <v>2420</v>
      </c>
      <c r="I85" s="2">
        <f>SUM(I86:I87)</f>
        <v>1195</v>
      </c>
      <c r="J85" s="90">
        <f t="shared" si="3"/>
        <v>49.3801652892562</v>
      </c>
      <c r="K85" s="2"/>
      <c r="Q85" s="91"/>
    </row>
    <row r="86" spans="1:17" s="13" customFormat="1" ht="15.75">
      <c r="A86" s="2"/>
      <c r="B86" s="2"/>
      <c r="C86" s="2"/>
      <c r="D86" s="2"/>
      <c r="E86" s="2" t="s">
        <v>20</v>
      </c>
      <c r="F86" s="2"/>
      <c r="G86" s="2">
        <v>2297</v>
      </c>
      <c r="H86" s="2">
        <v>2297</v>
      </c>
      <c r="I86" s="2">
        <v>1102</v>
      </c>
      <c r="J86" s="90">
        <f t="shared" si="3"/>
        <v>47.975620374401394</v>
      </c>
      <c r="K86" s="2"/>
      <c r="Q86" s="91"/>
    </row>
    <row r="87" spans="5:16" ht="15.75">
      <c r="E87" s="2" t="s">
        <v>257</v>
      </c>
      <c r="G87" s="2">
        <v>123</v>
      </c>
      <c r="H87" s="2">
        <v>123</v>
      </c>
      <c r="I87" s="2">
        <v>93</v>
      </c>
      <c r="J87" s="90">
        <f t="shared" si="3"/>
        <v>75.60975609756098</v>
      </c>
      <c r="N87" s="67"/>
      <c r="O87" s="67"/>
      <c r="P87" s="67"/>
    </row>
    <row r="88" spans="3:16" ht="15.75" customHeight="1">
      <c r="C88" s="2" t="s">
        <v>161</v>
      </c>
      <c r="D88" s="2" t="s">
        <v>162</v>
      </c>
      <c r="G88" s="2">
        <v>0</v>
      </c>
      <c r="H88" s="2">
        <v>0</v>
      </c>
      <c r="I88" s="2">
        <v>673</v>
      </c>
      <c r="J88" s="90">
        <v>0</v>
      </c>
      <c r="N88" s="67"/>
      <c r="O88" s="67"/>
      <c r="P88" s="67"/>
    </row>
    <row r="89" spans="2:16" ht="15.75" customHeight="1">
      <c r="B89" s="2" t="s">
        <v>163</v>
      </c>
      <c r="D89" s="2" t="s">
        <v>164</v>
      </c>
      <c r="G89" s="67">
        <f>SUM(G90)</f>
        <v>0</v>
      </c>
      <c r="H89" s="67">
        <f>SUM(H90)</f>
        <v>0</v>
      </c>
      <c r="I89" s="67">
        <f>SUM(I90)</f>
        <v>0</v>
      </c>
      <c r="J89" s="90">
        <v>0</v>
      </c>
      <c r="N89" s="67"/>
      <c r="O89" s="67"/>
      <c r="P89" s="67"/>
    </row>
    <row r="90" spans="5:16" ht="15.75" customHeight="1">
      <c r="E90" s="2" t="s">
        <v>165</v>
      </c>
      <c r="F90" s="93"/>
      <c r="G90" s="2">
        <v>0</v>
      </c>
      <c r="H90" s="2">
        <v>0</v>
      </c>
      <c r="I90" s="2">
        <v>0</v>
      </c>
      <c r="J90" s="90">
        <v>0</v>
      </c>
      <c r="N90" s="67"/>
      <c r="O90" s="67"/>
      <c r="P90" s="67"/>
    </row>
    <row r="91" spans="2:16" ht="15.75">
      <c r="B91" s="2" t="s">
        <v>166</v>
      </c>
      <c r="D91" s="2" t="s">
        <v>167</v>
      </c>
      <c r="G91" s="67">
        <f>SUM(G92)</f>
        <v>960</v>
      </c>
      <c r="H91" s="67">
        <f>SUM(H92)</f>
        <v>960</v>
      </c>
      <c r="I91" s="67">
        <f>SUM(I92)</f>
        <v>14629</v>
      </c>
      <c r="J91" s="90">
        <f t="shared" si="3"/>
        <v>1523.8541666666667</v>
      </c>
      <c r="N91" s="67"/>
      <c r="O91" s="67"/>
      <c r="P91" s="67"/>
    </row>
    <row r="92" spans="5:16" ht="15.75">
      <c r="E92" s="2" t="s">
        <v>168</v>
      </c>
      <c r="G92" s="2">
        <v>960</v>
      </c>
      <c r="H92" s="2">
        <v>960</v>
      </c>
      <c r="I92" s="2">
        <v>14629</v>
      </c>
      <c r="J92" s="90">
        <f t="shared" si="3"/>
        <v>1523.8541666666667</v>
      </c>
      <c r="N92" s="67"/>
      <c r="O92" s="67"/>
      <c r="P92" s="67"/>
    </row>
    <row r="93" spans="10:16" ht="15.75">
      <c r="J93" s="90"/>
      <c r="N93" s="67"/>
      <c r="O93" s="67"/>
      <c r="P93" s="67"/>
    </row>
    <row r="94" spans="1:16" ht="15.75">
      <c r="A94" s="220" t="s">
        <v>353</v>
      </c>
      <c r="B94" s="218"/>
      <c r="C94" s="218"/>
      <c r="D94" s="218"/>
      <c r="E94" s="218"/>
      <c r="F94" s="218"/>
      <c r="G94" s="219">
        <f>SUM(G95)</f>
        <v>33485</v>
      </c>
      <c r="H94" s="219">
        <f>SUM(H95)</f>
        <v>33485</v>
      </c>
      <c r="I94" s="219">
        <f>SUM(I95)</f>
        <v>2975</v>
      </c>
      <c r="J94" s="90">
        <f t="shared" si="3"/>
        <v>8.884575182917724</v>
      </c>
      <c r="N94" s="67"/>
      <c r="O94" s="67"/>
      <c r="P94" s="67"/>
    </row>
    <row r="95" spans="1:16" ht="15.75">
      <c r="A95" s="27" t="s">
        <v>186</v>
      </c>
      <c r="B95" s="27"/>
      <c r="C95" s="27" t="s">
        <v>187</v>
      </c>
      <c r="D95" s="27"/>
      <c r="E95" s="27"/>
      <c r="G95" s="89">
        <f>SUM(G96+G97+G98+G100)</f>
        <v>33485</v>
      </c>
      <c r="H95" s="89">
        <f>SUM(H96+H97+H98+H100)</f>
        <v>33485</v>
      </c>
      <c r="I95" s="89">
        <f>SUM(I96+I97+I98+I100)</f>
        <v>2975</v>
      </c>
      <c r="J95" s="90">
        <f t="shared" si="3"/>
        <v>8.884575182917724</v>
      </c>
      <c r="N95" s="67"/>
      <c r="O95" s="67"/>
      <c r="P95" s="67"/>
    </row>
    <row r="96" spans="1:16" ht="15.75">
      <c r="A96" s="1"/>
      <c r="B96" s="1"/>
      <c r="C96" s="1" t="s">
        <v>344</v>
      </c>
      <c r="D96" s="1" t="s">
        <v>345</v>
      </c>
      <c r="E96" s="1"/>
      <c r="G96" s="2">
        <v>21000</v>
      </c>
      <c r="H96" s="2">
        <v>21000</v>
      </c>
      <c r="I96" s="2">
        <v>2343</v>
      </c>
      <c r="J96" s="90">
        <f t="shared" si="3"/>
        <v>11.157142857142857</v>
      </c>
      <c r="N96" s="67"/>
      <c r="O96" s="67"/>
      <c r="P96" s="67"/>
    </row>
    <row r="97" spans="1:16" ht="15.75">
      <c r="A97" s="1"/>
      <c r="B97" s="1"/>
      <c r="C97" s="1" t="s">
        <v>329</v>
      </c>
      <c r="D97" s="1" t="s">
        <v>332</v>
      </c>
      <c r="E97" s="1"/>
      <c r="G97" s="2">
        <v>0</v>
      </c>
      <c r="H97" s="2">
        <v>0</v>
      </c>
      <c r="I97" s="2">
        <v>0</v>
      </c>
      <c r="J97" s="90">
        <v>0</v>
      </c>
      <c r="N97" s="67"/>
      <c r="O97" s="67"/>
      <c r="P97" s="67"/>
    </row>
    <row r="98" spans="1:16" ht="15.75">
      <c r="A98" s="1"/>
      <c r="B98" s="1"/>
      <c r="C98" s="1" t="s">
        <v>188</v>
      </c>
      <c r="D98" s="1" t="s">
        <v>189</v>
      </c>
      <c r="E98" s="1"/>
      <c r="G98" s="2">
        <f>SUM(G99)</f>
        <v>6815</v>
      </c>
      <c r="H98" s="2">
        <f>SUM(H99)</f>
        <v>6815</v>
      </c>
      <c r="I98" s="2">
        <f>SUM(I99)</f>
        <v>0</v>
      </c>
      <c r="J98" s="90">
        <f t="shared" si="3"/>
        <v>0</v>
      </c>
      <c r="N98" s="67"/>
      <c r="O98" s="67"/>
      <c r="P98" s="67"/>
    </row>
    <row r="99" spans="1:16" ht="15.75">
      <c r="A99" s="1"/>
      <c r="B99" s="1"/>
      <c r="C99" s="1"/>
      <c r="D99" s="1"/>
      <c r="E99" s="1" t="s">
        <v>193</v>
      </c>
      <c r="G99" s="2">
        <v>6815</v>
      </c>
      <c r="H99" s="2">
        <v>6815</v>
      </c>
      <c r="I99" s="2">
        <v>0</v>
      </c>
      <c r="J99" s="90">
        <f t="shared" si="3"/>
        <v>0</v>
      </c>
      <c r="N99" s="67"/>
      <c r="O99" s="67"/>
      <c r="P99" s="67"/>
    </row>
    <row r="100" spans="1:16" ht="15.75">
      <c r="A100" s="1"/>
      <c r="B100" s="1"/>
      <c r="C100" s="1" t="s">
        <v>337</v>
      </c>
      <c r="D100" s="1" t="s">
        <v>348</v>
      </c>
      <c r="E100" s="1"/>
      <c r="G100" s="2">
        <v>5670</v>
      </c>
      <c r="H100" s="2">
        <v>5670</v>
      </c>
      <c r="I100" s="2">
        <v>632</v>
      </c>
      <c r="J100" s="90">
        <f t="shared" si="3"/>
        <v>11.146384479717813</v>
      </c>
      <c r="N100" s="67"/>
      <c r="O100" s="67"/>
      <c r="P100" s="67"/>
    </row>
    <row r="101" spans="10:16" ht="15.75">
      <c r="J101" s="90"/>
      <c r="N101" s="67"/>
      <c r="O101" s="67"/>
      <c r="P101" s="67"/>
    </row>
    <row r="102" spans="10:16" ht="15.75">
      <c r="J102" s="90"/>
      <c r="N102" s="67"/>
      <c r="O102" s="67"/>
      <c r="P102" s="67"/>
    </row>
    <row r="103" spans="1:16" ht="15.75">
      <c r="A103" s="221" t="s">
        <v>222</v>
      </c>
      <c r="B103" s="225"/>
      <c r="C103" s="225"/>
      <c r="D103" s="225"/>
      <c r="E103" s="225"/>
      <c r="F103" s="225"/>
      <c r="G103" s="226">
        <f>SUM(G104+G106)</f>
        <v>2500</v>
      </c>
      <c r="H103" s="226">
        <f>SUM(H104+H106)</f>
        <v>2500</v>
      </c>
      <c r="I103" s="226">
        <f>SUM(I104+I106)</f>
        <v>1057</v>
      </c>
      <c r="J103" s="90">
        <f t="shared" si="3"/>
        <v>42.28</v>
      </c>
      <c r="N103" s="67"/>
      <c r="O103" s="67"/>
      <c r="P103" s="67"/>
    </row>
    <row r="104" spans="1:16" ht="15.75">
      <c r="A104" s="13" t="s">
        <v>186</v>
      </c>
      <c r="B104" s="13"/>
      <c r="C104" s="13" t="s">
        <v>187</v>
      </c>
      <c r="D104" s="13"/>
      <c r="E104" s="13"/>
      <c r="F104" s="4"/>
      <c r="G104" s="77">
        <f>SUM(G105)</f>
        <v>1550</v>
      </c>
      <c r="H104" s="77">
        <f>SUM(H105)</f>
        <v>1550</v>
      </c>
      <c r="I104" s="77">
        <f>SUM(I105)</f>
        <v>471</v>
      </c>
      <c r="J104" s="90">
        <f t="shared" si="3"/>
        <v>30.38709677419355</v>
      </c>
      <c r="N104" s="67"/>
      <c r="O104" s="67"/>
      <c r="P104" s="67"/>
    </row>
    <row r="105" spans="3:16" ht="15.75">
      <c r="C105" s="2" t="s">
        <v>190</v>
      </c>
      <c r="D105" s="2" t="s">
        <v>25</v>
      </c>
      <c r="F105" s="4"/>
      <c r="G105" s="25">
        <v>1550</v>
      </c>
      <c r="H105" s="25">
        <v>1550</v>
      </c>
      <c r="I105" s="25">
        <v>471</v>
      </c>
      <c r="J105" s="90">
        <f t="shared" si="3"/>
        <v>30.38709677419355</v>
      </c>
      <c r="N105" s="67"/>
      <c r="O105" s="67"/>
      <c r="P105" s="67"/>
    </row>
    <row r="106" spans="1:16" ht="15.75">
      <c r="A106" s="13" t="s">
        <v>207</v>
      </c>
      <c r="B106" s="13"/>
      <c r="C106" s="13" t="s">
        <v>208</v>
      </c>
      <c r="D106" s="13"/>
      <c r="E106" s="13"/>
      <c r="F106" s="13"/>
      <c r="G106" s="89">
        <f>SUM(G107)</f>
        <v>950</v>
      </c>
      <c r="H106" s="89">
        <f>SUM(H107)</f>
        <v>950</v>
      </c>
      <c r="I106" s="89">
        <f>SUM(I107)</f>
        <v>586</v>
      </c>
      <c r="J106" s="90">
        <f t="shared" si="3"/>
        <v>61.68421052631579</v>
      </c>
      <c r="N106" s="67"/>
      <c r="O106" s="67"/>
      <c r="P106" s="67"/>
    </row>
    <row r="107" spans="2:16" ht="15.75">
      <c r="B107" s="2" t="s">
        <v>258</v>
      </c>
      <c r="D107" s="2" t="s">
        <v>259</v>
      </c>
      <c r="G107" s="2">
        <v>950</v>
      </c>
      <c r="H107" s="2">
        <v>950</v>
      </c>
      <c r="I107" s="2">
        <v>586</v>
      </c>
      <c r="J107" s="90">
        <f t="shared" si="3"/>
        <v>61.68421052631579</v>
      </c>
      <c r="N107" s="67"/>
      <c r="O107" s="67"/>
      <c r="P107" s="67"/>
    </row>
    <row r="108" spans="10:16" ht="15.75">
      <c r="J108" s="90"/>
      <c r="N108" s="67"/>
      <c r="O108" s="67"/>
      <c r="P108" s="67"/>
    </row>
    <row r="109" spans="1:16" ht="15.75">
      <c r="A109" s="221" t="s">
        <v>336</v>
      </c>
      <c r="B109" s="218"/>
      <c r="C109" s="218"/>
      <c r="D109" s="218"/>
      <c r="E109" s="218"/>
      <c r="F109" s="218"/>
      <c r="G109" s="219">
        <f>SUM(G110)</f>
        <v>360</v>
      </c>
      <c r="H109" s="219">
        <f>SUM(H110)</f>
        <v>360</v>
      </c>
      <c r="I109" s="219">
        <f>SUM(I110)</f>
        <v>30</v>
      </c>
      <c r="J109" s="90">
        <f t="shared" si="3"/>
        <v>8.333333333333332</v>
      </c>
      <c r="N109" s="67"/>
      <c r="O109" s="67"/>
      <c r="P109" s="67"/>
    </row>
    <row r="110" spans="1:16" ht="15.75">
      <c r="A110" s="13" t="s">
        <v>186</v>
      </c>
      <c r="B110" s="13"/>
      <c r="C110" s="13" t="s">
        <v>187</v>
      </c>
      <c r="D110" s="13"/>
      <c r="E110" s="13"/>
      <c r="F110" s="13"/>
      <c r="G110" s="89">
        <f>SUM(G112+G111)</f>
        <v>360</v>
      </c>
      <c r="H110" s="89">
        <f>SUM(H112+H111)</f>
        <v>360</v>
      </c>
      <c r="I110" s="89">
        <f>SUM(I112+I111)</f>
        <v>30</v>
      </c>
      <c r="J110" s="90">
        <f t="shared" si="3"/>
        <v>8.333333333333332</v>
      </c>
      <c r="N110" s="67"/>
      <c r="O110" s="67"/>
      <c r="P110" s="67"/>
    </row>
    <row r="111" spans="3:10" s="13" customFormat="1" ht="15.75">
      <c r="C111" s="2" t="s">
        <v>329</v>
      </c>
      <c r="D111" s="2" t="s">
        <v>332</v>
      </c>
      <c r="E111" s="2"/>
      <c r="G111" s="2">
        <v>300</v>
      </c>
      <c r="H111" s="2">
        <v>300</v>
      </c>
      <c r="I111" s="2">
        <v>24</v>
      </c>
      <c r="J111" s="90">
        <f t="shared" si="3"/>
        <v>8</v>
      </c>
    </row>
    <row r="112" spans="1:10" s="13" customFormat="1" ht="15.75">
      <c r="A112" s="2"/>
      <c r="B112" s="2"/>
      <c r="C112" s="2" t="s">
        <v>337</v>
      </c>
      <c r="D112" s="2" t="s">
        <v>338</v>
      </c>
      <c r="E112" s="2"/>
      <c r="F112" s="2"/>
      <c r="G112" s="2">
        <v>60</v>
      </c>
      <c r="H112" s="2">
        <v>60</v>
      </c>
      <c r="I112" s="2">
        <v>6</v>
      </c>
      <c r="J112" s="90">
        <f t="shared" si="3"/>
        <v>10</v>
      </c>
    </row>
    <row r="113" spans="1:10" s="13" customFormat="1" ht="15.75">
      <c r="A113" s="2"/>
      <c r="B113" s="2"/>
      <c r="C113" s="2"/>
      <c r="D113" s="2"/>
      <c r="E113" s="2"/>
      <c r="F113" s="2"/>
      <c r="G113" s="2"/>
      <c r="H113" s="2"/>
      <c r="I113" s="2"/>
      <c r="J113" s="90"/>
    </row>
    <row r="114" spans="1:16" ht="15.75">
      <c r="A114" s="227" t="s">
        <v>327</v>
      </c>
      <c r="B114" s="227"/>
      <c r="C114" s="227"/>
      <c r="D114" s="227"/>
      <c r="E114" s="227"/>
      <c r="F114" s="227"/>
      <c r="G114" s="228">
        <f aca="true" t="shared" si="4" ref="G114:I115">SUM(G115)</f>
        <v>50</v>
      </c>
      <c r="H114" s="228">
        <f t="shared" si="4"/>
        <v>50</v>
      </c>
      <c r="I114" s="228">
        <f t="shared" si="4"/>
        <v>0</v>
      </c>
      <c r="J114" s="90">
        <f t="shared" si="3"/>
        <v>0</v>
      </c>
      <c r="N114" s="67"/>
      <c r="O114" s="67"/>
      <c r="P114" s="67"/>
    </row>
    <row r="115" spans="1:16" ht="15.75">
      <c r="A115" s="13" t="s">
        <v>186</v>
      </c>
      <c r="B115" s="13"/>
      <c r="C115" s="13" t="s">
        <v>187</v>
      </c>
      <c r="D115" s="13"/>
      <c r="E115" s="13"/>
      <c r="F115" s="13"/>
      <c r="G115" s="89">
        <f t="shared" si="4"/>
        <v>50</v>
      </c>
      <c r="H115" s="89">
        <f t="shared" si="4"/>
        <v>50</v>
      </c>
      <c r="I115" s="89">
        <f t="shared" si="4"/>
        <v>0</v>
      </c>
      <c r="J115" s="90">
        <f t="shared" si="3"/>
        <v>0</v>
      </c>
      <c r="N115" s="67"/>
      <c r="O115" s="67"/>
      <c r="P115" s="67"/>
    </row>
    <row r="116" spans="3:16" ht="15.75">
      <c r="C116" s="2" t="s">
        <v>191</v>
      </c>
      <c r="D116" s="2" t="s">
        <v>328</v>
      </c>
      <c r="G116" s="2">
        <v>50</v>
      </c>
      <c r="H116" s="2">
        <v>50</v>
      </c>
      <c r="I116" s="2">
        <v>0</v>
      </c>
      <c r="J116" s="90">
        <f t="shared" si="3"/>
        <v>0</v>
      </c>
      <c r="N116" s="67"/>
      <c r="O116" s="67"/>
      <c r="P116" s="67"/>
    </row>
    <row r="117" spans="10:16" ht="15.75">
      <c r="J117" s="90"/>
      <c r="N117" s="67"/>
      <c r="O117" s="67"/>
      <c r="P117" s="67"/>
    </row>
    <row r="118" spans="1:16" ht="15.75">
      <c r="A118" s="227" t="s">
        <v>410</v>
      </c>
      <c r="B118" s="227"/>
      <c r="C118" s="227"/>
      <c r="D118" s="227"/>
      <c r="E118" s="227"/>
      <c r="F118" s="227"/>
      <c r="G118" s="228">
        <f>SUM(G119)</f>
        <v>90</v>
      </c>
      <c r="H118" s="228">
        <f>SUM(H119)</f>
        <v>90</v>
      </c>
      <c r="I118" s="228">
        <f>SUM(I119)</f>
        <v>16</v>
      </c>
      <c r="J118" s="90">
        <f t="shared" si="3"/>
        <v>17.77777777777778</v>
      </c>
      <c r="N118" s="67"/>
      <c r="O118" s="67"/>
      <c r="P118" s="67"/>
    </row>
    <row r="119" spans="1:16" ht="15.75">
      <c r="A119" s="13" t="s">
        <v>186</v>
      </c>
      <c r="B119" s="13"/>
      <c r="C119" s="13" t="s">
        <v>187</v>
      </c>
      <c r="D119" s="13"/>
      <c r="E119" s="13"/>
      <c r="F119" s="13"/>
      <c r="G119" s="89">
        <f>SUM(G120+G122)</f>
        <v>90</v>
      </c>
      <c r="H119" s="89">
        <f>SUM(H120+H122)</f>
        <v>90</v>
      </c>
      <c r="I119" s="89">
        <f>SUM(I120+I122)</f>
        <v>16</v>
      </c>
      <c r="J119" s="90">
        <f t="shared" si="3"/>
        <v>17.77777777777778</v>
      </c>
      <c r="N119" s="67"/>
      <c r="O119" s="67"/>
      <c r="P119" s="67"/>
    </row>
    <row r="120" spans="3:16" ht="15.75">
      <c r="C120" s="2" t="s">
        <v>188</v>
      </c>
      <c r="D120" s="2" t="s">
        <v>189</v>
      </c>
      <c r="G120" s="67">
        <f>SUM(G121)</f>
        <v>40</v>
      </c>
      <c r="H120" s="67">
        <f>SUM(H121)</f>
        <v>40</v>
      </c>
      <c r="I120" s="67">
        <f>SUM(I121)</f>
        <v>16</v>
      </c>
      <c r="J120" s="90">
        <f t="shared" si="3"/>
        <v>40</v>
      </c>
      <c r="N120" s="67"/>
      <c r="O120" s="67"/>
      <c r="P120" s="67"/>
    </row>
    <row r="121" spans="5:16" ht="15.75">
      <c r="E121" s="2" t="s">
        <v>193</v>
      </c>
      <c r="G121" s="2">
        <v>40</v>
      </c>
      <c r="H121" s="2">
        <v>40</v>
      </c>
      <c r="I121" s="2">
        <v>16</v>
      </c>
      <c r="J121" s="90">
        <f t="shared" si="3"/>
        <v>40</v>
      </c>
      <c r="N121" s="67"/>
      <c r="O121" s="67"/>
      <c r="P121" s="67"/>
    </row>
    <row r="122" spans="3:16" ht="15.75">
      <c r="C122" s="2" t="s">
        <v>191</v>
      </c>
      <c r="D122" s="2" t="s">
        <v>328</v>
      </c>
      <c r="G122" s="67">
        <v>50</v>
      </c>
      <c r="H122" s="67">
        <v>50</v>
      </c>
      <c r="I122" s="67">
        <v>0</v>
      </c>
      <c r="J122" s="90">
        <f t="shared" si="3"/>
        <v>0</v>
      </c>
      <c r="N122" s="67"/>
      <c r="O122" s="67"/>
      <c r="P122" s="67"/>
    </row>
    <row r="123" spans="10:16" ht="15.75">
      <c r="J123" s="90"/>
      <c r="N123" s="67"/>
      <c r="O123" s="67"/>
      <c r="P123" s="67"/>
    </row>
    <row r="124" spans="1:16" ht="15.75">
      <c r="A124" s="221" t="s">
        <v>235</v>
      </c>
      <c r="B124" s="225"/>
      <c r="C124" s="222"/>
      <c r="D124" s="222"/>
      <c r="E124" s="222"/>
      <c r="F124" s="222"/>
      <c r="G124" s="226">
        <f aca="true" t="shared" si="5" ref="G124:I126">SUM(G125)</f>
        <v>1405</v>
      </c>
      <c r="H124" s="226">
        <f t="shared" si="5"/>
        <v>1405</v>
      </c>
      <c r="I124" s="226">
        <f>SUM(I125)</f>
        <v>2322</v>
      </c>
      <c r="J124" s="90">
        <f t="shared" si="3"/>
        <v>165.26690391459076</v>
      </c>
      <c r="N124" s="67"/>
      <c r="O124" s="67"/>
      <c r="P124" s="67"/>
    </row>
    <row r="125" spans="1:16" ht="15.75">
      <c r="A125" s="13" t="s">
        <v>202</v>
      </c>
      <c r="B125" s="13"/>
      <c r="C125" s="13" t="s">
        <v>203</v>
      </c>
      <c r="D125" s="13"/>
      <c r="E125" s="13"/>
      <c r="F125" s="13"/>
      <c r="G125" s="89">
        <f t="shared" si="5"/>
        <v>1405</v>
      </c>
      <c r="H125" s="89">
        <f t="shared" si="5"/>
        <v>1405</v>
      </c>
      <c r="I125" s="89">
        <f t="shared" si="5"/>
        <v>2322</v>
      </c>
      <c r="J125" s="90">
        <f t="shared" si="3"/>
        <v>165.26690391459076</v>
      </c>
      <c r="N125" s="67"/>
      <c r="O125" s="67"/>
      <c r="P125" s="67"/>
    </row>
    <row r="126" spans="2:16" ht="15.75">
      <c r="B126" s="2" t="s">
        <v>204</v>
      </c>
      <c r="D126" s="2" t="s">
        <v>205</v>
      </c>
      <c r="G126" s="67">
        <f t="shared" si="5"/>
        <v>1405</v>
      </c>
      <c r="H126" s="67">
        <f t="shared" si="5"/>
        <v>1405</v>
      </c>
      <c r="I126" s="67">
        <f t="shared" si="5"/>
        <v>2322</v>
      </c>
      <c r="J126" s="90">
        <f t="shared" si="3"/>
        <v>165.26690391459076</v>
      </c>
      <c r="N126" s="67"/>
      <c r="O126" s="67"/>
      <c r="P126" s="67"/>
    </row>
    <row r="127" spans="5:16" ht="15.75">
      <c r="E127" s="2" t="s">
        <v>206</v>
      </c>
      <c r="G127" s="2">
        <v>1405</v>
      </c>
      <c r="H127" s="2">
        <v>1405</v>
      </c>
      <c r="I127" s="2">
        <v>2322</v>
      </c>
      <c r="J127" s="90">
        <f t="shared" si="3"/>
        <v>165.26690391459076</v>
      </c>
      <c r="N127" s="67"/>
      <c r="O127" s="67"/>
      <c r="P127" s="67"/>
    </row>
    <row r="128" spans="10:16" ht="15.75">
      <c r="J128" s="90"/>
      <c r="N128" s="67"/>
      <c r="O128" s="67"/>
      <c r="P128" s="67"/>
    </row>
    <row r="129" spans="1:16" ht="15.75">
      <c r="A129" s="221" t="s">
        <v>264</v>
      </c>
      <c r="B129" s="225"/>
      <c r="C129" s="222"/>
      <c r="D129" s="222"/>
      <c r="E129" s="222"/>
      <c r="F129" s="222"/>
      <c r="G129" s="226">
        <f aca="true" t="shared" si="6" ref="G129:I131">SUM(G130)</f>
        <v>2500</v>
      </c>
      <c r="H129" s="226">
        <f t="shared" si="6"/>
        <v>2500</v>
      </c>
      <c r="I129" s="226">
        <f t="shared" si="6"/>
        <v>203</v>
      </c>
      <c r="J129" s="90">
        <f t="shared" si="3"/>
        <v>8.12</v>
      </c>
      <c r="N129" s="67"/>
      <c r="O129" s="67"/>
      <c r="P129" s="67"/>
    </row>
    <row r="130" spans="1:16" ht="15.75">
      <c r="A130" s="13" t="s">
        <v>202</v>
      </c>
      <c r="B130" s="13"/>
      <c r="C130" s="13" t="s">
        <v>203</v>
      </c>
      <c r="D130" s="13"/>
      <c r="E130" s="13"/>
      <c r="F130" s="13"/>
      <c r="G130" s="89">
        <f t="shared" si="6"/>
        <v>2500</v>
      </c>
      <c r="H130" s="89">
        <f t="shared" si="6"/>
        <v>2500</v>
      </c>
      <c r="I130" s="89">
        <f t="shared" si="6"/>
        <v>203</v>
      </c>
      <c r="J130" s="90">
        <f t="shared" si="3"/>
        <v>8.12</v>
      </c>
      <c r="N130" s="67"/>
      <c r="O130" s="67"/>
      <c r="P130" s="67"/>
    </row>
    <row r="131" spans="2:16" ht="15.75">
      <c r="B131" s="2" t="s">
        <v>204</v>
      </c>
      <c r="D131" s="2" t="s">
        <v>205</v>
      </c>
      <c r="G131" s="67">
        <f t="shared" si="6"/>
        <v>2500</v>
      </c>
      <c r="H131" s="67">
        <f t="shared" si="6"/>
        <v>2500</v>
      </c>
      <c r="I131" s="67">
        <f t="shared" si="6"/>
        <v>203</v>
      </c>
      <c r="J131" s="90">
        <f t="shared" si="3"/>
        <v>8.12</v>
      </c>
      <c r="N131" s="67"/>
      <c r="O131" s="67"/>
      <c r="P131" s="67"/>
    </row>
    <row r="132" spans="5:17" ht="15.75">
      <c r="E132" s="2" t="s">
        <v>206</v>
      </c>
      <c r="G132" s="2">
        <v>2500</v>
      </c>
      <c r="H132" s="2">
        <v>2500</v>
      </c>
      <c r="I132" s="2">
        <v>203</v>
      </c>
      <c r="J132" s="90">
        <f t="shared" si="3"/>
        <v>8.12</v>
      </c>
      <c r="Q132" s="2"/>
    </row>
    <row r="133" spans="10:16" ht="15.75">
      <c r="J133" s="90"/>
      <c r="N133" s="67"/>
      <c r="O133" s="67"/>
      <c r="P133" s="67"/>
    </row>
    <row r="134" spans="1:16" ht="15.75">
      <c r="A134" s="11"/>
      <c r="B134" s="4"/>
      <c r="C134" s="6"/>
      <c r="D134" s="6"/>
      <c r="E134" s="6"/>
      <c r="F134" s="6"/>
      <c r="G134" s="77"/>
      <c r="H134" s="77"/>
      <c r="I134" s="77"/>
      <c r="J134" s="90"/>
      <c r="N134" s="67"/>
      <c r="O134" s="67"/>
      <c r="P134" s="67"/>
    </row>
    <row r="135" spans="1:16" ht="15.75">
      <c r="A135" s="11"/>
      <c r="B135" s="4"/>
      <c r="C135" s="6"/>
      <c r="D135" s="6"/>
      <c r="E135" s="6"/>
      <c r="F135" s="6"/>
      <c r="G135" s="77"/>
      <c r="H135" s="77"/>
      <c r="I135" s="77"/>
      <c r="J135" s="90"/>
      <c r="N135" s="67"/>
      <c r="O135" s="67"/>
      <c r="P135" s="67"/>
    </row>
    <row r="136" spans="1:16" ht="15.75">
      <c r="A136" s="11"/>
      <c r="B136" s="4"/>
      <c r="C136" s="6"/>
      <c r="D136" s="6"/>
      <c r="E136" s="6"/>
      <c r="F136" s="6"/>
      <c r="G136" s="77"/>
      <c r="H136" s="77"/>
      <c r="I136" s="77"/>
      <c r="J136" s="90"/>
      <c r="N136" s="67"/>
      <c r="O136" s="67"/>
      <c r="P136" s="67"/>
    </row>
    <row r="137" spans="1:17" ht="14.25" customHeight="1">
      <c r="A137" s="11" t="s">
        <v>260</v>
      </c>
      <c r="B137" s="4"/>
      <c r="C137" s="6"/>
      <c r="D137" s="6"/>
      <c r="E137" s="6"/>
      <c r="F137" s="6"/>
      <c r="G137" s="77">
        <f>SUM(G9+G35+G41+G57+G68+G94+G103+G109+G114+G118+G124+G129)</f>
        <v>277185</v>
      </c>
      <c r="H137" s="77">
        <f>SUM(H9+H35+H41+H57+H68+H94+H103+H109+H114+H118+H124+H129)</f>
        <v>277185</v>
      </c>
      <c r="I137" s="77">
        <f>SUM(I9+I35+I41+I57+I68+I94+I103+I109+I114+I118+I124+I129)</f>
        <v>74617</v>
      </c>
      <c r="J137" s="90">
        <f t="shared" si="3"/>
        <v>26.919566354600715</v>
      </c>
      <c r="Q137" s="2"/>
    </row>
    <row r="138" spans="1:16" ht="15.75">
      <c r="A138" s="11"/>
      <c r="B138" s="4"/>
      <c r="C138" s="6"/>
      <c r="D138" s="6"/>
      <c r="E138" s="6"/>
      <c r="F138" s="6"/>
      <c r="G138" s="77"/>
      <c r="H138" s="77"/>
      <c r="N138" s="67"/>
      <c r="O138" s="67"/>
      <c r="P138" s="67"/>
    </row>
    <row r="139" spans="1:16" ht="15.75">
      <c r="A139" s="11"/>
      <c r="B139" s="4"/>
      <c r="C139" s="6"/>
      <c r="D139" s="6"/>
      <c r="E139" s="6"/>
      <c r="F139" s="6"/>
      <c r="G139" s="77"/>
      <c r="H139" s="77"/>
      <c r="N139" s="67"/>
      <c r="O139" s="67"/>
      <c r="P139" s="67"/>
    </row>
    <row r="140" spans="1:16" ht="15.75">
      <c r="A140" s="11"/>
      <c r="B140" s="4"/>
      <c r="C140" s="6"/>
      <c r="D140" s="6"/>
      <c r="E140" s="6"/>
      <c r="F140" s="6"/>
      <c r="G140" s="77"/>
      <c r="H140" s="77"/>
      <c r="N140" s="67"/>
      <c r="O140" s="67"/>
      <c r="P140" s="67"/>
    </row>
    <row r="141" spans="1:16" ht="15.75">
      <c r="A141" s="11"/>
      <c r="B141" s="4"/>
      <c r="C141" s="6"/>
      <c r="D141" s="6"/>
      <c r="E141" s="6"/>
      <c r="F141" s="6"/>
      <c r="G141" s="77"/>
      <c r="H141" s="77"/>
      <c r="N141" s="67"/>
      <c r="O141" s="67"/>
      <c r="P141" s="67"/>
    </row>
    <row r="142" spans="1:17" ht="15.75">
      <c r="A142" s="27"/>
      <c r="B142" s="27"/>
      <c r="C142" s="27"/>
      <c r="D142" s="27"/>
      <c r="E142" s="1"/>
      <c r="F142" s="6"/>
      <c r="G142" s="77"/>
      <c r="H142" s="77"/>
      <c r="I142" s="36"/>
      <c r="J142" s="34"/>
      <c r="Q142" s="2"/>
    </row>
    <row r="143" spans="1:17" ht="15.75">
      <c r="A143" s="1"/>
      <c r="B143" s="1"/>
      <c r="C143" s="1"/>
      <c r="D143" s="1"/>
      <c r="E143" s="1"/>
      <c r="F143" s="6"/>
      <c r="G143" s="77"/>
      <c r="H143" s="77"/>
      <c r="I143" s="36"/>
      <c r="J143" s="34"/>
      <c r="Q143" s="2"/>
    </row>
    <row r="144" spans="1:17" ht="15.75">
      <c r="A144" s="27"/>
      <c r="B144" s="27"/>
      <c r="C144" s="1"/>
      <c r="D144" s="1"/>
      <c r="E144" s="1"/>
      <c r="F144" s="6"/>
      <c r="G144" s="77"/>
      <c r="H144" s="77"/>
      <c r="I144" s="36"/>
      <c r="J144" s="34"/>
      <c r="Q144" s="2"/>
    </row>
    <row r="145" spans="1:17" ht="15.75">
      <c r="A145" s="27"/>
      <c r="B145" s="27"/>
      <c r="C145" s="1"/>
      <c r="D145" s="1"/>
      <c r="E145" s="1"/>
      <c r="F145" s="6"/>
      <c r="G145" s="77"/>
      <c r="H145" s="77"/>
      <c r="I145" s="36"/>
      <c r="J145" s="34"/>
      <c r="Q145" s="2"/>
    </row>
    <row r="146" spans="1:17" ht="15.75">
      <c r="A146" s="27"/>
      <c r="B146" s="27"/>
      <c r="C146" s="1"/>
      <c r="D146" s="1"/>
      <c r="E146" s="1"/>
      <c r="I146" s="36"/>
      <c r="J146" s="34"/>
      <c r="Q146" s="2"/>
    </row>
    <row r="147" spans="1:17" ht="15.75">
      <c r="A147" s="1"/>
      <c r="B147" s="1"/>
      <c r="C147" s="1"/>
      <c r="D147" s="1"/>
      <c r="E147" s="1"/>
      <c r="I147" s="36"/>
      <c r="J147" s="34"/>
      <c r="Q147" s="2"/>
    </row>
    <row r="148" spans="1:17" ht="15.75">
      <c r="A148" s="1"/>
      <c r="B148" s="1"/>
      <c r="C148" s="1"/>
      <c r="D148" s="215"/>
      <c r="E148" s="1"/>
      <c r="I148" s="36"/>
      <c r="J148" s="34"/>
      <c r="Q148" s="2"/>
    </row>
    <row r="149" spans="1:17" ht="15.75">
      <c r="A149" s="1"/>
      <c r="B149" s="1"/>
      <c r="C149" s="1"/>
      <c r="D149" s="1"/>
      <c r="E149" s="1"/>
      <c r="I149" s="36"/>
      <c r="J149" s="34"/>
      <c r="Q149" s="2"/>
    </row>
    <row r="150" spans="1:17" ht="15.75">
      <c r="A150" s="1"/>
      <c r="B150" s="1"/>
      <c r="C150" s="1"/>
      <c r="D150" s="1"/>
      <c r="E150" s="1"/>
      <c r="I150" s="36"/>
      <c r="J150" s="34"/>
      <c r="Q150" s="2"/>
    </row>
    <row r="151" spans="1:17" ht="15.75">
      <c r="A151" s="1"/>
      <c r="B151" s="1"/>
      <c r="C151" s="1"/>
      <c r="D151" s="1"/>
      <c r="E151" s="1"/>
      <c r="F151" s="71"/>
      <c r="G151" s="83"/>
      <c r="H151" s="83"/>
      <c r="I151" s="36"/>
      <c r="J151" s="34"/>
      <c r="Q151" s="2"/>
    </row>
    <row r="152" spans="1:17" ht="15.75">
      <c r="A152" s="1"/>
      <c r="B152" s="1"/>
      <c r="C152" s="1"/>
      <c r="D152" s="1"/>
      <c r="E152" s="1"/>
      <c r="I152" s="36"/>
      <c r="J152" s="34"/>
      <c r="Q152" s="2"/>
    </row>
    <row r="153" spans="1:17" ht="15.75">
      <c r="A153" s="1"/>
      <c r="B153" s="1"/>
      <c r="C153" s="1"/>
      <c r="D153" s="1"/>
      <c r="E153" s="216"/>
      <c r="G153" s="13"/>
      <c r="H153" s="13"/>
      <c r="I153" s="36"/>
      <c r="J153" s="34"/>
      <c r="Q153" s="2"/>
    </row>
    <row r="154" spans="1:16" ht="15.75">
      <c r="A154" s="1"/>
      <c r="B154" s="1"/>
      <c r="C154" s="1"/>
      <c r="D154" s="1"/>
      <c r="E154" s="1"/>
      <c r="N154" s="67"/>
      <c r="O154" s="67"/>
      <c r="P154" s="67"/>
    </row>
    <row r="155" spans="1:16" ht="15.75">
      <c r="A155" s="1"/>
      <c r="B155" s="1"/>
      <c r="C155" s="1"/>
      <c r="D155" s="1"/>
      <c r="E155" s="1"/>
      <c r="N155" s="67"/>
      <c r="O155" s="67"/>
      <c r="P155" s="67"/>
    </row>
    <row r="156" spans="1:16" ht="15.75">
      <c r="A156" s="1"/>
      <c r="B156" s="1"/>
      <c r="C156" s="1"/>
      <c r="D156" s="1"/>
      <c r="E156" s="1"/>
      <c r="N156" s="67"/>
      <c r="O156" s="67"/>
      <c r="P156" s="67"/>
    </row>
    <row r="157" spans="1:16" ht="15.75">
      <c r="A157" s="27"/>
      <c r="B157" s="27"/>
      <c r="C157" s="27"/>
      <c r="D157" s="27"/>
      <c r="E157" s="27"/>
      <c r="N157" s="67"/>
      <c r="O157" s="67"/>
      <c r="P157" s="67"/>
    </row>
    <row r="158" spans="1:16" ht="15.75">
      <c r="A158" s="1"/>
      <c r="B158" s="1"/>
      <c r="C158" s="1"/>
      <c r="D158" s="1"/>
      <c r="E158" s="1"/>
      <c r="N158" s="67"/>
      <c r="O158" s="67"/>
      <c r="P158" s="67"/>
    </row>
    <row r="159" spans="1:15" s="31" customFormat="1" ht="15.75">
      <c r="A159" s="1"/>
      <c r="B159" s="1"/>
      <c r="C159" s="1"/>
      <c r="D159" s="1"/>
      <c r="E159" s="1"/>
      <c r="F159" s="2"/>
      <c r="G159" s="2"/>
      <c r="H159" s="2"/>
      <c r="I159" s="71"/>
      <c r="J159" s="71"/>
      <c r="K159" s="73"/>
      <c r="L159" s="28"/>
      <c r="M159" s="28"/>
      <c r="N159" s="28"/>
      <c r="O159" s="79"/>
    </row>
    <row r="160" spans="1:19" ht="15.75">
      <c r="A160" s="1"/>
      <c r="B160" s="1"/>
      <c r="C160" s="1"/>
      <c r="D160" s="1"/>
      <c r="E160" s="1"/>
      <c r="N160" s="28"/>
      <c r="O160" s="28"/>
      <c r="P160" s="64"/>
      <c r="Q160" s="65"/>
      <c r="R160" s="31"/>
      <c r="S160" s="31"/>
    </row>
    <row r="161" spans="1:19" ht="22.5" customHeight="1">
      <c r="A161" s="1"/>
      <c r="B161" s="1"/>
      <c r="C161" s="1"/>
      <c r="D161" s="1"/>
      <c r="E161" s="1"/>
      <c r="I161" s="13"/>
      <c r="J161" s="13"/>
      <c r="K161" s="13"/>
      <c r="N161" s="28"/>
      <c r="O161" s="28"/>
      <c r="P161" s="64"/>
      <c r="Q161" s="65"/>
      <c r="R161" s="31"/>
      <c r="S161" s="31"/>
    </row>
    <row r="162" spans="1:19" ht="15.75">
      <c r="A162" s="1"/>
      <c r="B162" s="1"/>
      <c r="C162" s="1"/>
      <c r="D162" s="1"/>
      <c r="E162" s="1"/>
      <c r="N162" s="66"/>
      <c r="O162" s="44"/>
      <c r="P162" s="44"/>
      <c r="Q162" s="34"/>
      <c r="R162" s="31"/>
      <c r="S162" s="31"/>
    </row>
    <row r="163" spans="1:17" s="13" customFormat="1" ht="15.75">
      <c r="A163" s="27"/>
      <c r="B163" s="27"/>
      <c r="C163" s="27"/>
      <c r="D163" s="27"/>
      <c r="E163" s="27"/>
      <c r="F163" s="2"/>
      <c r="G163" s="2"/>
      <c r="H163" s="2"/>
      <c r="I163" s="2"/>
      <c r="J163" s="2"/>
      <c r="K163" s="2"/>
      <c r="Q163" s="91"/>
    </row>
    <row r="164" spans="1:17" s="13" customFormat="1" ht="15.75">
      <c r="A164" s="1"/>
      <c r="B164" s="1"/>
      <c r="C164" s="1"/>
      <c r="D164" s="1"/>
      <c r="E164" s="1"/>
      <c r="F164" s="93"/>
      <c r="G164" s="2"/>
      <c r="H164" s="2"/>
      <c r="I164" s="2"/>
      <c r="J164" s="2"/>
      <c r="K164" s="2"/>
      <c r="Q164" s="91"/>
    </row>
    <row r="165" spans="1:17" s="13" customFormat="1" ht="15.75">
      <c r="A165" s="1"/>
      <c r="B165" s="1"/>
      <c r="C165" s="1"/>
      <c r="D165" s="1"/>
      <c r="E165" s="1"/>
      <c r="F165" s="2"/>
      <c r="G165" s="2"/>
      <c r="H165" s="2"/>
      <c r="I165" s="2"/>
      <c r="J165" s="2"/>
      <c r="K165" s="2"/>
      <c r="Q165" s="91"/>
    </row>
    <row r="166" spans="1:16" ht="15.75">
      <c r="A166" s="1"/>
      <c r="B166" s="1"/>
      <c r="C166" s="1"/>
      <c r="D166" s="1"/>
      <c r="E166" s="1"/>
      <c r="N166" s="67"/>
      <c r="O166" s="67"/>
      <c r="P166" s="67"/>
    </row>
    <row r="167" spans="1:16" ht="15.75" customHeight="1">
      <c r="A167" s="1"/>
      <c r="B167" s="1"/>
      <c r="C167" s="1"/>
      <c r="D167" s="1"/>
      <c r="E167" s="1"/>
      <c r="N167" s="67"/>
      <c r="O167" s="67"/>
      <c r="P167" s="67"/>
    </row>
    <row r="168" spans="1:16" ht="15.75">
      <c r="A168" s="27"/>
      <c r="B168" s="27"/>
      <c r="C168" s="27"/>
      <c r="D168" s="27"/>
      <c r="E168" s="1"/>
      <c r="F168" s="13"/>
      <c r="N168" s="67"/>
      <c r="O168" s="67"/>
      <c r="P168" s="67"/>
    </row>
    <row r="169" spans="1:16" ht="15.75">
      <c r="A169" s="27"/>
      <c r="B169" s="1"/>
      <c r="C169" s="1"/>
      <c r="D169" s="1"/>
      <c r="E169" s="1"/>
      <c r="N169" s="67"/>
      <c r="O169" s="67"/>
      <c r="P169" s="67"/>
    </row>
    <row r="170" spans="1:16" ht="15.75">
      <c r="A170" s="27"/>
      <c r="B170" s="1"/>
      <c r="C170" s="1"/>
      <c r="D170" s="1"/>
      <c r="E170" s="1"/>
      <c r="N170" s="67"/>
      <c r="O170" s="67"/>
      <c r="P170" s="67"/>
    </row>
    <row r="171" spans="1:16" ht="15.75">
      <c r="A171" s="27"/>
      <c r="B171" s="1"/>
      <c r="C171" s="1"/>
      <c r="D171" s="1"/>
      <c r="E171" s="1"/>
      <c r="N171" s="67"/>
      <c r="O171" s="67"/>
      <c r="P171" s="67"/>
    </row>
    <row r="172" spans="1:16" ht="15.75">
      <c r="A172" s="27"/>
      <c r="B172" s="1"/>
      <c r="C172" s="1"/>
      <c r="D172" s="1"/>
      <c r="E172" s="1"/>
      <c r="N172" s="67"/>
      <c r="O172" s="67"/>
      <c r="P172" s="67"/>
    </row>
    <row r="173" spans="1:16" ht="15.75">
      <c r="A173" s="27"/>
      <c r="B173" s="1"/>
      <c r="C173" s="1"/>
      <c r="D173" s="1"/>
      <c r="E173" s="1"/>
      <c r="N173" s="67"/>
      <c r="O173" s="67"/>
      <c r="P173" s="67"/>
    </row>
    <row r="174" spans="1:16" ht="15.75">
      <c r="A174" s="27"/>
      <c r="B174" s="1"/>
      <c r="C174" s="1"/>
      <c r="D174" s="1"/>
      <c r="E174" s="1"/>
      <c r="F174" s="13"/>
      <c r="N174" s="67"/>
      <c r="O174" s="67"/>
      <c r="P174" s="67"/>
    </row>
    <row r="175" spans="1:16" ht="15.75">
      <c r="A175" s="27"/>
      <c r="B175" s="1"/>
      <c r="C175" s="1"/>
      <c r="D175" s="1"/>
      <c r="E175" s="1"/>
      <c r="N175" s="67"/>
      <c r="O175" s="67"/>
      <c r="P175" s="67"/>
    </row>
    <row r="176" spans="1:16" ht="15.75">
      <c r="A176" s="1"/>
      <c r="B176" s="1"/>
      <c r="C176" s="1"/>
      <c r="D176" s="1"/>
      <c r="E176" s="1"/>
      <c r="N176" s="67"/>
      <c r="O176" s="67"/>
      <c r="P176" s="67"/>
    </row>
    <row r="177" spans="1:16" ht="15.75">
      <c r="A177" s="1"/>
      <c r="B177" s="1"/>
      <c r="C177" s="1"/>
      <c r="D177" s="1"/>
      <c r="E177" s="1"/>
      <c r="N177" s="67"/>
      <c r="O177" s="67"/>
      <c r="P177" s="67"/>
    </row>
    <row r="178" spans="1:16" ht="15.75">
      <c r="A178" s="1"/>
      <c r="B178" s="1"/>
      <c r="C178" s="1"/>
      <c r="D178" s="1"/>
      <c r="E178" s="1"/>
      <c r="N178" s="67"/>
      <c r="O178" s="67"/>
      <c r="P178" s="67"/>
    </row>
    <row r="179" spans="1:16" ht="15.75">
      <c r="A179" s="1"/>
      <c r="B179" s="1"/>
      <c r="C179" s="1"/>
      <c r="D179" s="1"/>
      <c r="E179" s="1"/>
      <c r="N179" s="67"/>
      <c r="O179" s="67"/>
      <c r="P179" s="67"/>
    </row>
    <row r="180" spans="1:16" ht="15.75">
      <c r="A180" s="27"/>
      <c r="B180" s="27"/>
      <c r="C180" s="27"/>
      <c r="D180" s="27"/>
      <c r="E180" s="27"/>
      <c r="N180" s="67"/>
      <c r="O180" s="67"/>
      <c r="P180" s="67"/>
    </row>
    <row r="181" spans="1:16" ht="15.75">
      <c r="A181" s="1"/>
      <c r="B181" s="1"/>
      <c r="C181" s="1"/>
      <c r="D181" s="1"/>
      <c r="E181" s="1"/>
      <c r="N181" s="67"/>
      <c r="O181" s="67"/>
      <c r="P181" s="67"/>
    </row>
    <row r="182" spans="1:16" ht="15.75">
      <c r="A182" s="1"/>
      <c r="B182" s="1"/>
      <c r="C182" s="1"/>
      <c r="D182" s="1"/>
      <c r="E182" s="1"/>
      <c r="N182" s="67"/>
      <c r="O182" s="67"/>
      <c r="P182" s="67"/>
    </row>
    <row r="183" spans="1:16" ht="15.75">
      <c r="A183" s="1"/>
      <c r="B183" s="1"/>
      <c r="C183" s="1"/>
      <c r="D183" s="1"/>
      <c r="E183" s="1"/>
      <c r="N183" s="67"/>
      <c r="O183" s="67"/>
      <c r="P183" s="67"/>
    </row>
    <row r="184" spans="1:16" ht="15.75">
      <c r="A184" s="1"/>
      <c r="B184" s="1"/>
      <c r="C184" s="1"/>
      <c r="D184" s="1"/>
      <c r="E184" s="1"/>
      <c r="N184" s="67"/>
      <c r="O184" s="67"/>
      <c r="P184" s="67"/>
    </row>
    <row r="185" spans="1:16" ht="15.75">
      <c r="A185" s="1"/>
      <c r="B185" s="1"/>
      <c r="C185" s="1"/>
      <c r="D185" s="1"/>
      <c r="E185" s="1"/>
      <c r="N185" s="67"/>
      <c r="O185" s="67"/>
      <c r="P185" s="67"/>
    </row>
    <row r="186" spans="1:16" ht="15.75">
      <c r="A186" s="1"/>
      <c r="B186" s="1"/>
      <c r="C186" s="1"/>
      <c r="D186" s="1"/>
      <c r="E186" s="1"/>
      <c r="N186" s="67"/>
      <c r="O186" s="67"/>
      <c r="P186" s="67"/>
    </row>
    <row r="187" spans="1:16" ht="15.75">
      <c r="A187" s="1"/>
      <c r="B187" s="1"/>
      <c r="C187" s="1"/>
      <c r="D187" s="1"/>
      <c r="E187" s="1"/>
      <c r="N187" s="67"/>
      <c r="O187" s="67"/>
      <c r="P187" s="67"/>
    </row>
    <row r="188" spans="1:16" ht="15.75">
      <c r="A188" s="1"/>
      <c r="B188" s="1"/>
      <c r="C188" s="1"/>
      <c r="D188" s="1"/>
      <c r="E188" s="1"/>
      <c r="N188" s="67"/>
      <c r="O188" s="67"/>
      <c r="P188" s="67"/>
    </row>
    <row r="189" spans="1:16" ht="15.75">
      <c r="A189" s="1"/>
      <c r="B189" s="1"/>
      <c r="C189" s="1"/>
      <c r="D189" s="1"/>
      <c r="E189" s="1"/>
      <c r="N189" s="67"/>
      <c r="O189" s="67"/>
      <c r="P189" s="67"/>
    </row>
    <row r="190" spans="1:16" ht="15.75">
      <c r="A190" s="1"/>
      <c r="B190" s="1"/>
      <c r="C190" s="1"/>
      <c r="D190" s="1"/>
      <c r="E190" s="1"/>
      <c r="N190" s="67"/>
      <c r="O190" s="67"/>
      <c r="P190" s="67"/>
    </row>
    <row r="191" spans="1:16" ht="15.75">
      <c r="A191" s="1"/>
      <c r="B191" s="1"/>
      <c r="C191" s="1"/>
      <c r="D191" s="1"/>
      <c r="E191" s="1"/>
      <c r="F191" s="13"/>
      <c r="N191" s="67"/>
      <c r="O191" s="67"/>
      <c r="P191" s="67"/>
    </row>
    <row r="192" spans="1:16" ht="15.75">
      <c r="A192" s="1"/>
      <c r="B192" s="1"/>
      <c r="C192" s="1"/>
      <c r="D192" s="1"/>
      <c r="E192" s="1"/>
      <c r="N192" s="67"/>
      <c r="O192" s="67"/>
      <c r="P192" s="67"/>
    </row>
    <row r="193" spans="1:16" ht="15.75">
      <c r="A193" s="1"/>
      <c r="B193" s="1"/>
      <c r="C193" s="1"/>
      <c r="D193" s="1"/>
      <c r="E193" s="1"/>
      <c r="N193" s="67"/>
      <c r="O193" s="67"/>
      <c r="P193" s="67"/>
    </row>
    <row r="194" spans="1:16" ht="15.75">
      <c r="A194" s="1"/>
      <c r="B194" s="1"/>
      <c r="C194" s="1"/>
      <c r="D194" s="1"/>
      <c r="E194" s="1"/>
      <c r="N194" s="67"/>
      <c r="O194" s="67"/>
      <c r="P194" s="67"/>
    </row>
    <row r="195" spans="1:16" ht="15.75">
      <c r="A195" s="27"/>
      <c r="B195" s="27"/>
      <c r="C195" s="27"/>
      <c r="D195" s="27"/>
      <c r="E195" s="27"/>
      <c r="N195" s="67"/>
      <c r="O195" s="67"/>
      <c r="P195" s="67"/>
    </row>
    <row r="196" spans="1:16" ht="15.75">
      <c r="A196" s="1"/>
      <c r="B196" s="1"/>
      <c r="C196" s="1"/>
      <c r="D196" s="1"/>
      <c r="E196" s="1"/>
      <c r="N196" s="67"/>
      <c r="O196" s="67"/>
      <c r="P196" s="67"/>
    </row>
    <row r="197" spans="1:16" ht="15.75">
      <c r="A197" s="1"/>
      <c r="B197" s="1"/>
      <c r="C197" s="1"/>
      <c r="D197" s="1"/>
      <c r="E197" s="1"/>
      <c r="N197" s="67"/>
      <c r="O197" s="67"/>
      <c r="P197" s="67"/>
    </row>
    <row r="198" spans="1:16" ht="15.75">
      <c r="A198" s="1"/>
      <c r="B198" s="1"/>
      <c r="C198" s="1"/>
      <c r="D198" s="1"/>
      <c r="E198" s="1"/>
      <c r="N198" s="67"/>
      <c r="O198" s="67"/>
      <c r="P198" s="67"/>
    </row>
    <row r="199" spans="1:16" ht="15.75">
      <c r="A199" s="1"/>
      <c r="B199" s="1"/>
      <c r="C199" s="1"/>
      <c r="D199" s="1"/>
      <c r="E199" s="1"/>
      <c r="N199" s="67"/>
      <c r="O199" s="67"/>
      <c r="P199" s="67"/>
    </row>
    <row r="200" spans="1:16" ht="15.75">
      <c r="A200" s="27"/>
      <c r="B200" s="27"/>
      <c r="C200" s="27"/>
      <c r="D200" s="27"/>
      <c r="E200" s="27"/>
      <c r="N200" s="67"/>
      <c r="O200" s="67"/>
      <c r="P200" s="67"/>
    </row>
    <row r="201" spans="1:16" ht="15.75">
      <c r="A201" s="1"/>
      <c r="B201" s="1"/>
      <c r="C201" s="1"/>
      <c r="D201" s="1"/>
      <c r="E201" s="1"/>
      <c r="N201" s="67"/>
      <c r="O201" s="67"/>
      <c r="P201" s="67"/>
    </row>
    <row r="202" spans="1:16" ht="15.75">
      <c r="A202" s="1"/>
      <c r="B202" s="1"/>
      <c r="C202" s="1"/>
      <c r="D202" s="1"/>
      <c r="E202" s="1"/>
      <c r="N202" s="67"/>
      <c r="O202" s="67"/>
      <c r="P202" s="67"/>
    </row>
    <row r="203" spans="1:16" ht="15.75">
      <c r="A203" s="1"/>
      <c r="B203" s="1"/>
      <c r="C203" s="1"/>
      <c r="D203" s="1"/>
      <c r="E203" s="1"/>
      <c r="N203" s="67"/>
      <c r="O203" s="67"/>
      <c r="P203" s="67"/>
    </row>
    <row r="204" spans="1:16" ht="15.75">
      <c r="A204" s="27"/>
      <c r="B204" s="27"/>
      <c r="C204" s="27"/>
      <c r="D204" s="27"/>
      <c r="E204" s="27"/>
      <c r="N204" s="67"/>
      <c r="O204" s="67"/>
      <c r="P204" s="67"/>
    </row>
    <row r="205" spans="1:16" ht="15.75">
      <c r="A205" s="1"/>
      <c r="B205" s="1"/>
      <c r="C205" s="1"/>
      <c r="D205" s="1"/>
      <c r="E205" s="1"/>
      <c r="N205" s="67"/>
      <c r="O205" s="67"/>
      <c r="P205" s="67"/>
    </row>
    <row r="206" spans="1:16" ht="15.75">
      <c r="A206" s="1"/>
      <c r="B206" s="1"/>
      <c r="C206" s="1"/>
      <c r="D206" s="1"/>
      <c r="E206" s="1"/>
      <c r="F206" s="13"/>
      <c r="N206" s="67"/>
      <c r="O206" s="67"/>
      <c r="P206" s="67"/>
    </row>
    <row r="207" spans="1:16" ht="15.75">
      <c r="A207" s="27"/>
      <c r="B207" s="27"/>
      <c r="C207" s="27"/>
      <c r="D207" s="27"/>
      <c r="E207" s="27"/>
      <c r="N207" s="67"/>
      <c r="O207" s="67"/>
      <c r="P207" s="67"/>
    </row>
    <row r="208" spans="1:16" ht="15.75">
      <c r="A208" s="1"/>
      <c r="B208" s="1"/>
      <c r="C208" s="1"/>
      <c r="D208" s="1"/>
      <c r="E208" s="1"/>
      <c r="N208" s="67"/>
      <c r="O208" s="67"/>
      <c r="P208" s="67"/>
    </row>
    <row r="209" spans="1:16" ht="15.75">
      <c r="A209" s="1"/>
      <c r="B209" s="1"/>
      <c r="C209" s="1"/>
      <c r="D209" s="1"/>
      <c r="E209" s="1"/>
      <c r="N209" s="67"/>
      <c r="O209" s="67"/>
      <c r="P209" s="67"/>
    </row>
    <row r="210" spans="1:16" ht="15.75">
      <c r="A210" s="1"/>
      <c r="B210" s="1"/>
      <c r="C210" s="1"/>
      <c r="D210" s="1"/>
      <c r="E210" s="1"/>
      <c r="N210" s="67"/>
      <c r="O210" s="67"/>
      <c r="P210" s="67"/>
    </row>
    <row r="211" spans="1:16" ht="15.75">
      <c r="A211" s="1"/>
      <c r="B211" s="1"/>
      <c r="C211" s="1"/>
      <c r="D211" s="1"/>
      <c r="E211" s="1"/>
      <c r="F211" s="13"/>
      <c r="N211" s="67"/>
      <c r="O211" s="67"/>
      <c r="P211" s="67"/>
    </row>
    <row r="212" spans="1:16" ht="15.75">
      <c r="A212" s="1"/>
      <c r="B212" s="1"/>
      <c r="C212" s="1"/>
      <c r="D212" s="1"/>
      <c r="E212" s="1"/>
      <c r="N212" s="67"/>
      <c r="O212" s="67"/>
      <c r="P212" s="67"/>
    </row>
    <row r="213" spans="1:16" ht="15.75">
      <c r="A213" s="1"/>
      <c r="B213" s="1"/>
      <c r="C213" s="1"/>
      <c r="D213" s="1"/>
      <c r="E213" s="1"/>
      <c r="N213" s="67"/>
      <c r="O213" s="67"/>
      <c r="P213" s="67"/>
    </row>
    <row r="214" spans="1:16" ht="15.75">
      <c r="A214" s="1"/>
      <c r="B214" s="1"/>
      <c r="C214" s="1"/>
      <c r="D214" s="1"/>
      <c r="E214" s="1"/>
      <c r="N214" s="67"/>
      <c r="O214" s="67"/>
      <c r="P214" s="67"/>
    </row>
    <row r="215" spans="1:16" ht="15.75">
      <c r="A215" s="1"/>
      <c r="B215" s="1"/>
      <c r="C215" s="1"/>
      <c r="D215" s="1"/>
      <c r="E215" s="1"/>
      <c r="F215" s="13"/>
      <c r="N215" s="67"/>
      <c r="O215" s="67"/>
      <c r="P215" s="67"/>
    </row>
    <row r="216" spans="1:16" ht="15.75">
      <c r="A216" s="1"/>
      <c r="B216" s="1"/>
      <c r="C216" s="1"/>
      <c r="D216" s="1"/>
      <c r="E216" s="1"/>
      <c r="N216" s="67"/>
      <c r="O216" s="67"/>
      <c r="P216" s="67"/>
    </row>
    <row r="217" spans="14:16" ht="15.75">
      <c r="N217" s="67"/>
      <c r="O217" s="67"/>
      <c r="P217" s="67"/>
    </row>
    <row r="218" spans="1:16" ht="15.75">
      <c r="A218" s="13"/>
      <c r="B218" s="13"/>
      <c r="C218" s="13"/>
      <c r="D218" s="13"/>
      <c r="E218" s="13"/>
      <c r="F218" s="13"/>
      <c r="N218" s="67"/>
      <c r="O218" s="67"/>
      <c r="P218" s="67"/>
    </row>
    <row r="219" spans="14:16" ht="15.75">
      <c r="N219" s="67"/>
      <c r="O219" s="67"/>
      <c r="P219" s="67"/>
    </row>
    <row r="220" spans="14:16" ht="15.75">
      <c r="N220" s="67"/>
      <c r="O220" s="67"/>
      <c r="P220" s="67"/>
    </row>
    <row r="221" spans="14:16" ht="15.75">
      <c r="N221" s="67"/>
      <c r="O221" s="67"/>
      <c r="P221" s="67"/>
    </row>
    <row r="222" spans="14:16" ht="15.75">
      <c r="N222" s="67"/>
      <c r="O222" s="67"/>
      <c r="P222" s="67"/>
    </row>
    <row r="223" spans="14:16" ht="15.75">
      <c r="N223" s="67"/>
      <c r="O223" s="67"/>
      <c r="P223" s="67"/>
    </row>
    <row r="224" spans="14:16" ht="15.75">
      <c r="N224" s="67"/>
      <c r="O224" s="67"/>
      <c r="P224" s="67"/>
    </row>
    <row r="225" spans="14:16" ht="15.75">
      <c r="N225" s="67"/>
      <c r="O225" s="67"/>
      <c r="P225" s="67"/>
    </row>
    <row r="226" spans="14:16" ht="15.75">
      <c r="N226" s="67"/>
      <c r="O226" s="67"/>
      <c r="P226" s="67"/>
    </row>
    <row r="227" spans="14:16" ht="15.75">
      <c r="N227" s="67"/>
      <c r="O227" s="67"/>
      <c r="P227" s="67"/>
    </row>
    <row r="228" spans="14:16" ht="15.75">
      <c r="N228" s="67"/>
      <c r="O228" s="67"/>
      <c r="P228" s="67"/>
    </row>
    <row r="229" spans="14:16" ht="15.75">
      <c r="N229" s="67"/>
      <c r="O229" s="67"/>
      <c r="P229" s="67"/>
    </row>
    <row r="230" spans="14:16" ht="15.75">
      <c r="N230" s="67"/>
      <c r="O230" s="67"/>
      <c r="P230" s="67"/>
    </row>
    <row r="231" spans="14:16" ht="15.75">
      <c r="N231" s="67"/>
      <c r="O231" s="67"/>
      <c r="P231" s="67"/>
    </row>
    <row r="232" spans="14:16" ht="15.75">
      <c r="N232" s="67"/>
      <c r="O232" s="67"/>
      <c r="P232" s="67"/>
    </row>
    <row r="233" spans="14:16" ht="15.75">
      <c r="N233" s="67"/>
      <c r="O233" s="67"/>
      <c r="P233" s="67"/>
    </row>
    <row r="234" spans="14:16" ht="15.75">
      <c r="N234" s="67"/>
      <c r="O234" s="67"/>
      <c r="P234" s="67"/>
    </row>
    <row r="235" spans="1:16" ht="15.75">
      <c r="A235" s="13"/>
      <c r="B235" s="13"/>
      <c r="C235" s="13"/>
      <c r="D235" s="13"/>
      <c r="E235" s="94"/>
      <c r="F235" s="94"/>
      <c r="G235" s="13"/>
      <c r="H235" s="13"/>
      <c r="N235" s="67"/>
      <c r="O235" s="67"/>
      <c r="P235" s="67"/>
    </row>
    <row r="236" spans="5:16" ht="15.75">
      <c r="E236" s="95"/>
      <c r="F236" s="95"/>
      <c r="N236" s="67"/>
      <c r="O236" s="67"/>
      <c r="P236" s="67"/>
    </row>
    <row r="237" spans="5:16" ht="15.75">
      <c r="E237" s="95"/>
      <c r="F237" s="95"/>
      <c r="G237" s="95"/>
      <c r="H237" s="95"/>
      <c r="N237" s="67"/>
      <c r="O237" s="67"/>
      <c r="P237" s="67"/>
    </row>
    <row r="238" spans="5:16" ht="15.75">
      <c r="E238" s="95"/>
      <c r="F238" s="95"/>
      <c r="N238" s="67"/>
      <c r="O238" s="67"/>
      <c r="P238" s="67"/>
    </row>
    <row r="239" spans="1:16" ht="15.75">
      <c r="A239" s="13"/>
      <c r="B239" s="13"/>
      <c r="C239" s="13"/>
      <c r="D239" s="13"/>
      <c r="E239" s="94"/>
      <c r="F239" s="94"/>
      <c r="G239" s="13"/>
      <c r="H239" s="13"/>
      <c r="N239" s="67"/>
      <c r="O239" s="67"/>
      <c r="P239" s="67"/>
    </row>
    <row r="240" spans="5:16" ht="15.75">
      <c r="E240" s="95"/>
      <c r="F240" s="95"/>
      <c r="N240" s="67"/>
      <c r="O240" s="67"/>
      <c r="P240" s="67"/>
    </row>
    <row r="241" spans="5:16" ht="15.75">
      <c r="E241" s="95"/>
      <c r="F241" s="95"/>
      <c r="N241" s="67"/>
      <c r="O241" s="67"/>
      <c r="P241" s="67"/>
    </row>
    <row r="242" spans="5:16" ht="15.75">
      <c r="E242" s="95"/>
      <c r="F242" s="95"/>
      <c r="N242" s="67"/>
      <c r="O242" s="67"/>
      <c r="P242" s="67"/>
    </row>
    <row r="243" spans="5:17" s="13" customFormat="1" ht="15.75">
      <c r="E243" s="94"/>
      <c r="F243" s="94"/>
      <c r="Q243" s="91"/>
    </row>
    <row r="244" spans="5:16" ht="15.75">
      <c r="E244" s="95"/>
      <c r="F244" s="95"/>
      <c r="N244" s="68"/>
      <c r="O244" s="68"/>
      <c r="P244" s="68"/>
    </row>
    <row r="245" spans="5:13" ht="15.75">
      <c r="E245" s="95"/>
      <c r="F245" s="95"/>
      <c r="I245" s="95"/>
      <c r="J245" s="95"/>
      <c r="K245" s="95"/>
      <c r="L245" s="95"/>
      <c r="M245" s="95"/>
    </row>
    <row r="246" spans="5:6" ht="15.75">
      <c r="E246" s="95"/>
      <c r="F246" s="95"/>
    </row>
    <row r="247" spans="1:17" s="13" customFormat="1" ht="15.75">
      <c r="A247" s="2"/>
      <c r="B247" s="2"/>
      <c r="C247" s="2"/>
      <c r="D247" s="2"/>
      <c r="E247" s="95"/>
      <c r="F247" s="95"/>
      <c r="G247" s="2"/>
      <c r="H247" s="2"/>
      <c r="Q247" s="91"/>
    </row>
    <row r="248" spans="5:6" ht="15.75">
      <c r="E248" s="95"/>
      <c r="F248" s="95"/>
    </row>
    <row r="249" spans="5:6" ht="15.75">
      <c r="E249" s="95"/>
      <c r="F249" s="95"/>
    </row>
    <row r="250" spans="5:6" ht="15.75">
      <c r="E250" s="95"/>
      <c r="F250" s="95"/>
    </row>
    <row r="251" spans="1:17" s="13" customFormat="1" ht="15.75">
      <c r="A251" s="2"/>
      <c r="B251" s="2"/>
      <c r="C251" s="2"/>
      <c r="D251" s="2"/>
      <c r="E251" s="95"/>
      <c r="F251" s="95"/>
      <c r="G251" s="2"/>
      <c r="H251" s="2"/>
      <c r="Q251" s="90"/>
    </row>
    <row r="252" spans="5:6" ht="15.75">
      <c r="E252" s="95"/>
      <c r="F252" s="95"/>
    </row>
    <row r="253" spans="1:8" ht="15.75">
      <c r="A253" s="13"/>
      <c r="B253" s="13"/>
      <c r="C253" s="13"/>
      <c r="D253" s="13"/>
      <c r="E253" s="94"/>
      <c r="F253" s="94"/>
      <c r="G253" s="13"/>
      <c r="H253" s="13"/>
    </row>
    <row r="254" spans="5:6" ht="15.75">
      <c r="E254" s="95"/>
      <c r="F254" s="95"/>
    </row>
    <row r="255" spans="5:6" ht="15.75">
      <c r="E255" s="95"/>
      <c r="F255" s="95"/>
    </row>
    <row r="256" spans="5:6" ht="15.75">
      <c r="E256" s="95"/>
      <c r="F256" s="95"/>
    </row>
    <row r="257" spans="5:6" ht="15.75">
      <c r="E257" s="95"/>
      <c r="F257" s="95"/>
    </row>
    <row r="258" spans="5:6" ht="15.75">
      <c r="E258" s="95"/>
      <c r="F258" s="95"/>
    </row>
    <row r="259" spans="5:6" ht="15.75">
      <c r="E259" s="95"/>
      <c r="F259" s="95"/>
    </row>
    <row r="260" spans="5:6" ht="15.75">
      <c r="E260" s="95"/>
      <c r="F260" s="95"/>
    </row>
    <row r="261" spans="1:17" s="13" customFormat="1" ht="15.75">
      <c r="A261" s="2"/>
      <c r="B261" s="2"/>
      <c r="C261" s="2"/>
      <c r="D261" s="2"/>
      <c r="E261" s="95"/>
      <c r="F261" s="95"/>
      <c r="G261" s="2"/>
      <c r="H261" s="2"/>
      <c r="Q261" s="90"/>
    </row>
    <row r="262" spans="5:6" ht="15.75">
      <c r="E262" s="95"/>
      <c r="F262" s="95"/>
    </row>
    <row r="263" spans="5:6" ht="15.75">
      <c r="E263" s="95"/>
      <c r="F263" s="95"/>
    </row>
    <row r="264" spans="1:8" ht="15.75">
      <c r="A264" s="13"/>
      <c r="B264" s="13"/>
      <c r="C264" s="13"/>
      <c r="D264" s="13"/>
      <c r="E264" s="94"/>
      <c r="F264" s="94"/>
      <c r="G264" s="13"/>
      <c r="H264" s="13"/>
    </row>
    <row r="265" spans="5:6" ht="15.75">
      <c r="E265" s="95"/>
      <c r="F265" s="95"/>
    </row>
    <row r="266" spans="5:6" ht="15.75">
      <c r="E266" s="95"/>
      <c r="F266" s="95"/>
    </row>
    <row r="267" spans="5:6" ht="15.75">
      <c r="E267" s="95"/>
      <c r="F267" s="95"/>
    </row>
    <row r="268" spans="5:6" ht="15.75">
      <c r="E268" s="95"/>
      <c r="F268" s="95"/>
    </row>
    <row r="269" spans="5:6" ht="15.75">
      <c r="E269" s="95"/>
      <c r="F269" s="95"/>
    </row>
    <row r="270" spans="5:6" ht="15.75">
      <c r="E270" s="95"/>
      <c r="F270" s="95"/>
    </row>
    <row r="271" spans="1:8" ht="15.75">
      <c r="A271" s="13"/>
      <c r="B271" s="13"/>
      <c r="C271" s="13"/>
      <c r="D271" s="13"/>
      <c r="E271" s="94"/>
      <c r="F271" s="94"/>
      <c r="G271" s="13"/>
      <c r="H271" s="13"/>
    </row>
    <row r="272" spans="1:17" s="13" customFormat="1" ht="15.75">
      <c r="A272" s="2"/>
      <c r="B272" s="2"/>
      <c r="C272" s="2"/>
      <c r="D272" s="2"/>
      <c r="E272" s="95"/>
      <c r="F272" s="95"/>
      <c r="G272" s="2"/>
      <c r="H272" s="2"/>
      <c r="Q272" s="90"/>
    </row>
    <row r="273" spans="5:6" ht="15.75">
      <c r="E273" s="95"/>
      <c r="F273" s="95"/>
    </row>
    <row r="274" spans="5:6" ht="15.75">
      <c r="E274" s="95"/>
      <c r="F274" s="95"/>
    </row>
    <row r="275" spans="5:6" ht="15.75">
      <c r="E275" s="95"/>
      <c r="F275" s="95"/>
    </row>
    <row r="276" spans="5:6" ht="15.75">
      <c r="E276" s="95"/>
      <c r="F276" s="95"/>
    </row>
    <row r="277" spans="5:6" ht="15.75">
      <c r="E277" s="95"/>
      <c r="F277" s="95"/>
    </row>
    <row r="278" spans="5:6" ht="15.75">
      <c r="E278" s="95"/>
      <c r="F278" s="95"/>
    </row>
    <row r="279" spans="1:17" s="13" customFormat="1" ht="15.75">
      <c r="A279" s="2"/>
      <c r="B279" s="2"/>
      <c r="C279" s="2"/>
      <c r="D279" s="2"/>
      <c r="E279" s="95"/>
      <c r="F279" s="95"/>
      <c r="G279" s="2"/>
      <c r="H279" s="2"/>
      <c r="Q279" s="90"/>
    </row>
    <row r="280" spans="5:6" ht="15.75">
      <c r="E280" s="95"/>
      <c r="F280" s="95"/>
    </row>
    <row r="281" spans="5:6" ht="15.75">
      <c r="E281" s="95"/>
      <c r="F281" s="95"/>
    </row>
    <row r="282" spans="5:6" ht="15.75">
      <c r="E282" s="95"/>
      <c r="F282" s="95"/>
    </row>
    <row r="283" spans="5:6" ht="15.75">
      <c r="E283" s="95"/>
      <c r="F283" s="95"/>
    </row>
    <row r="284" spans="5:6" ht="15.75">
      <c r="E284" s="95"/>
      <c r="F284" s="95"/>
    </row>
    <row r="285" spans="5:6" ht="15.75">
      <c r="E285" s="95"/>
      <c r="F285" s="95"/>
    </row>
    <row r="286" spans="5:6" ht="15.75">
      <c r="E286" s="95"/>
      <c r="F286" s="95"/>
    </row>
    <row r="287" spans="5:6" ht="15.75">
      <c r="E287" s="95"/>
      <c r="F287" s="95"/>
    </row>
    <row r="288" spans="5:6" ht="15.75">
      <c r="E288" s="95"/>
      <c r="F288" s="95"/>
    </row>
    <row r="289" spans="5:6" ht="15.75">
      <c r="E289" s="95"/>
      <c r="F289" s="95"/>
    </row>
    <row r="290" spans="5:6" ht="15.75">
      <c r="E290" s="95"/>
      <c r="F290" s="95"/>
    </row>
    <row r="291" spans="5:6" ht="15.75">
      <c r="E291" s="95"/>
      <c r="F291" s="95"/>
    </row>
    <row r="292" spans="5:6" ht="15.75">
      <c r="E292" s="95"/>
      <c r="F292" s="95"/>
    </row>
    <row r="293" spans="5:6" ht="15.75">
      <c r="E293" s="95"/>
      <c r="F293" s="95"/>
    </row>
    <row r="294" spans="5:6" ht="15.75">
      <c r="E294" s="95"/>
      <c r="F294" s="95"/>
    </row>
    <row r="295" spans="5:6" ht="15.75">
      <c r="E295" s="95"/>
      <c r="F295" s="95"/>
    </row>
    <row r="296" spans="5:6" ht="15.75">
      <c r="E296" s="95"/>
      <c r="F296" s="95"/>
    </row>
    <row r="297" spans="5:6" ht="15.75">
      <c r="E297" s="95"/>
      <c r="F297" s="95"/>
    </row>
    <row r="298" spans="5:6" ht="15.75">
      <c r="E298" s="95"/>
      <c r="F298" s="95"/>
    </row>
    <row r="299" spans="5:6" ht="15.75">
      <c r="E299" s="95"/>
      <c r="F299" s="95"/>
    </row>
    <row r="300" spans="5:6" ht="15.75">
      <c r="E300" s="95"/>
      <c r="F300" s="95"/>
    </row>
    <row r="301" spans="1:8" ht="15.75">
      <c r="A301" s="13"/>
      <c r="B301" s="13"/>
      <c r="C301" s="13"/>
      <c r="D301" s="13"/>
      <c r="E301" s="94"/>
      <c r="F301" s="94"/>
      <c r="G301" s="13"/>
      <c r="H301" s="13"/>
    </row>
    <row r="302" spans="5:6" ht="15.75">
      <c r="E302" s="95"/>
      <c r="F302" s="95"/>
    </row>
    <row r="303" spans="5:6" ht="15.75">
      <c r="E303" s="95"/>
      <c r="F303" s="95"/>
    </row>
    <row r="305" spans="1:8" ht="15.75">
      <c r="A305" s="13"/>
      <c r="B305" s="13"/>
      <c r="C305" s="13"/>
      <c r="D305" s="13"/>
      <c r="E305" s="94"/>
      <c r="F305" s="94"/>
      <c r="G305" s="13"/>
      <c r="H305" s="13"/>
    </row>
    <row r="306" spans="5:6" ht="15.75">
      <c r="E306" s="95"/>
      <c r="F306" s="95"/>
    </row>
    <row r="307" spans="5:16" ht="15.75">
      <c r="E307" s="95"/>
      <c r="F307" s="95"/>
      <c r="N307" s="31"/>
      <c r="O307" s="31"/>
      <c r="P307" s="31"/>
    </row>
    <row r="308" spans="5:16" ht="15.75">
      <c r="E308" s="95"/>
      <c r="F308" s="95"/>
      <c r="N308" s="31"/>
      <c r="O308" s="31"/>
      <c r="P308" s="31"/>
    </row>
    <row r="309" spans="5:17" s="13" customFormat="1" ht="15.75">
      <c r="E309" s="94"/>
      <c r="F309" s="94"/>
      <c r="N309" s="41"/>
      <c r="O309" s="41"/>
      <c r="P309" s="41"/>
      <c r="Q309" s="90"/>
    </row>
    <row r="310" spans="5:16" ht="15.75">
      <c r="E310" s="95"/>
      <c r="F310" s="95"/>
      <c r="N310" s="31"/>
      <c r="O310" s="31"/>
      <c r="P310" s="31"/>
    </row>
    <row r="311" spans="5:16" ht="15.75">
      <c r="E311" s="95"/>
      <c r="F311" s="95"/>
      <c r="N311" s="31"/>
      <c r="O311" s="31"/>
      <c r="P311" s="31"/>
    </row>
    <row r="312" spans="5:6" ht="15.75">
      <c r="E312" s="95"/>
      <c r="F312" s="95"/>
    </row>
    <row r="313" spans="1:17" s="13" customFormat="1" ht="15.75">
      <c r="A313" s="2"/>
      <c r="B313" s="2"/>
      <c r="C313" s="2"/>
      <c r="D313" s="2"/>
      <c r="E313" s="95"/>
      <c r="F313" s="95"/>
      <c r="G313" s="2"/>
      <c r="H313" s="2"/>
      <c r="Q313" s="90"/>
    </row>
    <row r="314" spans="1:8" ht="15.75">
      <c r="A314" s="13"/>
      <c r="B314" s="13"/>
      <c r="C314" s="13"/>
      <c r="D314" s="13"/>
      <c r="E314" s="94"/>
      <c r="F314" s="94"/>
      <c r="G314" s="94"/>
      <c r="H314" s="94"/>
    </row>
    <row r="315" spans="5:6" ht="15.75">
      <c r="E315" s="95"/>
      <c r="F315" s="95"/>
    </row>
    <row r="316" spans="5:6" ht="15.75">
      <c r="E316" s="95"/>
      <c r="F316" s="95"/>
    </row>
    <row r="317" spans="1:17" s="13" customFormat="1" ht="15.75">
      <c r="A317" s="2"/>
      <c r="B317" s="2"/>
      <c r="C317" s="2"/>
      <c r="D317" s="2"/>
      <c r="E317" s="95"/>
      <c r="F317" s="95"/>
      <c r="G317" s="2"/>
      <c r="H317" s="2"/>
      <c r="Q317" s="90"/>
    </row>
    <row r="318" spans="1:8" ht="15.75">
      <c r="A318" s="13"/>
      <c r="B318" s="13"/>
      <c r="C318" s="13"/>
      <c r="D318" s="13"/>
      <c r="E318" s="94"/>
      <c r="F318" s="94"/>
      <c r="G318" s="94"/>
      <c r="H318" s="94"/>
    </row>
    <row r="319" spans="5:6" ht="15.75">
      <c r="E319" s="95"/>
      <c r="F319" s="95"/>
    </row>
    <row r="320" spans="5:6" ht="15.75">
      <c r="E320" s="95"/>
      <c r="F320" s="95"/>
    </row>
    <row r="321" spans="5:6" ht="15.75">
      <c r="E321" s="95"/>
      <c r="F321" s="95"/>
    </row>
    <row r="322" spans="1:17" s="13" customFormat="1" ht="15.75">
      <c r="A322" s="2"/>
      <c r="B322" s="2"/>
      <c r="C322" s="2"/>
      <c r="D322" s="2"/>
      <c r="E322" s="95"/>
      <c r="F322" s="95"/>
      <c r="G322" s="2"/>
      <c r="H322" s="2"/>
      <c r="Q322" s="90"/>
    </row>
    <row r="323" spans="1:8" ht="15.75">
      <c r="A323" s="13"/>
      <c r="B323" s="13"/>
      <c r="C323" s="13"/>
      <c r="D323" s="13"/>
      <c r="E323" s="94"/>
      <c r="F323" s="94"/>
      <c r="G323" s="13"/>
      <c r="H323" s="13"/>
    </row>
    <row r="324" spans="5:6" ht="15.75">
      <c r="E324" s="95"/>
      <c r="F324" s="95"/>
    </row>
    <row r="325" spans="5:6" ht="15.75">
      <c r="E325" s="95"/>
      <c r="F325" s="95"/>
    </row>
    <row r="326" spans="1:17" s="13" customFormat="1" ht="15.75">
      <c r="A326" s="2"/>
      <c r="B326" s="2"/>
      <c r="C326" s="2"/>
      <c r="D326" s="2"/>
      <c r="E326" s="2"/>
      <c r="F326" s="2"/>
      <c r="G326" s="2"/>
      <c r="H326" s="2"/>
      <c r="Q326" s="90"/>
    </row>
    <row r="327" spans="5:6" ht="15.75">
      <c r="E327" s="95"/>
      <c r="F327" s="95"/>
    </row>
    <row r="328" spans="1:8" ht="15.75">
      <c r="A328" s="13"/>
      <c r="B328" s="13"/>
      <c r="C328" s="13"/>
      <c r="D328" s="13"/>
      <c r="E328" s="94"/>
      <c r="F328" s="94"/>
      <c r="G328" s="13"/>
      <c r="H328" s="13"/>
    </row>
    <row r="329" spans="5:6" ht="15.75">
      <c r="E329" s="95"/>
      <c r="F329" s="95"/>
    </row>
    <row r="330" spans="5:6" ht="15.75">
      <c r="E330" s="95"/>
      <c r="F330" s="95"/>
    </row>
    <row r="331" spans="1:17" s="13" customFormat="1" ht="15.75">
      <c r="A331" s="2"/>
      <c r="B331" s="2"/>
      <c r="C331" s="2"/>
      <c r="D331" s="2"/>
      <c r="E331" s="95"/>
      <c r="F331" s="95"/>
      <c r="G331" s="2"/>
      <c r="H331" s="2"/>
      <c r="Q331" s="90"/>
    </row>
    <row r="332" spans="1:8" ht="15.75">
      <c r="A332" s="13"/>
      <c r="B332" s="13"/>
      <c r="C332" s="13"/>
      <c r="D332" s="13"/>
      <c r="E332" s="94"/>
      <c r="F332" s="94"/>
      <c r="G332" s="13"/>
      <c r="H332" s="13"/>
    </row>
    <row r="333" spans="5:6" ht="15.75">
      <c r="E333" s="95"/>
      <c r="F333" s="95"/>
    </row>
    <row r="334" spans="5:6" ht="15.75">
      <c r="E334" s="95"/>
      <c r="F334" s="95"/>
    </row>
    <row r="336" spans="1:17" s="13" customFormat="1" ht="15.75">
      <c r="A336" s="2"/>
      <c r="B336" s="2"/>
      <c r="C336" s="2"/>
      <c r="D336" s="2"/>
      <c r="E336" s="2"/>
      <c r="F336" s="2"/>
      <c r="G336" s="2"/>
      <c r="H336" s="2"/>
      <c r="Q336" s="90"/>
    </row>
    <row r="337" spans="5:6" ht="15.75">
      <c r="E337" s="96"/>
      <c r="F337" s="96"/>
    </row>
    <row r="340" spans="1:17" s="13" customFormat="1" ht="15.75">
      <c r="A340" s="2"/>
      <c r="B340" s="2"/>
      <c r="C340" s="2"/>
      <c r="D340" s="2"/>
      <c r="E340" s="2"/>
      <c r="F340" s="2"/>
      <c r="G340" s="2"/>
      <c r="H340" s="2"/>
      <c r="Q340" s="90"/>
    </row>
    <row r="341" spans="14:16" ht="15.75">
      <c r="N341" s="66"/>
      <c r="O341" s="66"/>
      <c r="P341" s="66"/>
    </row>
    <row r="345" ht="23.25" customHeight="1"/>
  </sheetData>
  <mergeCells count="1">
    <mergeCell ref="E1:G1"/>
  </mergeCells>
  <printOptions gridLines="1" headings="1"/>
  <pageMargins left="0.75" right="0.75" top="1" bottom="1" header="0.5" footer="0.5"/>
  <pageSetup horizontalDpi="600" verticalDpi="600" orientation="portrait" paperSize="9" scale="51" r:id="rId1"/>
  <rowBreaks count="1" manualBreakCount="1">
    <brk id="66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297"/>
  <sheetViews>
    <sheetView view="pageBreakPreview" zoomScale="60" workbookViewId="0" topLeftCell="A8">
      <selection activeCell="J39" sqref="J39"/>
    </sheetView>
  </sheetViews>
  <sheetFormatPr defaultColWidth="9.140625" defaultRowHeight="12.75"/>
  <cols>
    <col min="1" max="1" width="4.00390625" style="2" customWidth="1"/>
    <col min="2" max="2" width="4.421875" style="2" customWidth="1"/>
    <col min="3" max="3" width="6.421875" style="2" customWidth="1"/>
    <col min="4" max="4" width="2.57421875" style="2" customWidth="1"/>
    <col min="5" max="5" width="65.8515625" style="2" customWidth="1"/>
    <col min="6" max="6" width="9.00390625" style="2" customWidth="1"/>
    <col min="7" max="7" width="16.421875" style="2" customWidth="1"/>
    <col min="8" max="8" width="19.57421875" style="2" customWidth="1"/>
    <col min="9" max="9" width="12.7109375" style="2" customWidth="1"/>
    <col min="10" max="10" width="10.28125" style="2" bestFit="1" customWidth="1"/>
    <col min="11" max="13" width="9.140625" style="2" customWidth="1"/>
    <col min="14" max="14" width="15.00390625" style="2" customWidth="1"/>
    <col min="15" max="15" width="11.57421875" style="2" bestFit="1" customWidth="1"/>
    <col min="16" max="16" width="12.00390625" style="2" customWidth="1"/>
    <col min="17" max="17" width="9.140625" style="90" customWidth="1"/>
    <col min="18" max="16384" width="9.140625" style="2" customWidth="1"/>
  </cols>
  <sheetData>
    <row r="1" spans="5:17" ht="24" customHeight="1">
      <c r="E1" s="291"/>
      <c r="F1" s="291"/>
      <c r="G1" s="291"/>
      <c r="H1" s="84"/>
      <c r="I1" s="84"/>
      <c r="J1" s="84"/>
      <c r="K1" s="84"/>
      <c r="L1" s="84"/>
      <c r="M1" s="31"/>
      <c r="N1" s="31"/>
      <c r="O1" s="34"/>
      <c r="Q1" s="2"/>
    </row>
    <row r="2" spans="5:17" ht="15.75">
      <c r="E2" s="80" t="s">
        <v>335</v>
      </c>
      <c r="F2" s="73"/>
      <c r="G2" s="73"/>
      <c r="H2" s="73"/>
      <c r="I2" s="73"/>
      <c r="J2" s="73"/>
      <c r="K2" s="73"/>
      <c r="L2" s="22"/>
      <c r="M2" s="31"/>
      <c r="N2" s="31"/>
      <c r="O2" s="34"/>
      <c r="Q2" s="2"/>
    </row>
    <row r="3" spans="5:17" ht="15.75">
      <c r="E3" s="80" t="s">
        <v>310</v>
      </c>
      <c r="F3" s="73"/>
      <c r="G3" s="73"/>
      <c r="H3" s="73"/>
      <c r="I3" s="73"/>
      <c r="J3" s="73"/>
      <c r="K3" s="73"/>
      <c r="L3" s="22"/>
      <c r="M3" s="31"/>
      <c r="N3" s="31"/>
      <c r="O3" s="34"/>
      <c r="Q3" s="2"/>
    </row>
    <row r="4" spans="5:17" ht="15.75">
      <c r="E4" s="80"/>
      <c r="F4" s="73"/>
      <c r="G4" s="73"/>
      <c r="H4" s="73"/>
      <c r="I4" s="73"/>
      <c r="J4" s="73"/>
      <c r="K4" s="73"/>
      <c r="L4" s="22"/>
      <c r="M4" s="31"/>
      <c r="N4" s="31"/>
      <c r="O4" s="34"/>
      <c r="Q4" s="2"/>
    </row>
    <row r="5" spans="5:17" ht="16.5" thickBot="1">
      <c r="E5" s="14"/>
      <c r="F5" s="14"/>
      <c r="G5" s="14"/>
      <c r="H5" s="14"/>
      <c r="I5" s="14"/>
      <c r="J5" s="14"/>
      <c r="K5" s="14"/>
      <c r="L5" s="22"/>
      <c r="M5" s="31"/>
      <c r="N5" s="31"/>
      <c r="O5" s="34"/>
      <c r="Q5" s="2"/>
    </row>
    <row r="6" spans="1:17" ht="30" customHeight="1">
      <c r="A6" s="60"/>
      <c r="B6" s="61"/>
      <c r="C6" s="61"/>
      <c r="D6" s="61"/>
      <c r="E6" s="61"/>
      <c r="F6" s="61"/>
      <c r="G6" s="69" t="s">
        <v>171</v>
      </c>
      <c r="H6" s="69" t="s">
        <v>171</v>
      </c>
      <c r="I6" s="69" t="s">
        <v>416</v>
      </c>
      <c r="J6" s="69" t="s">
        <v>416</v>
      </c>
      <c r="K6" s="73"/>
      <c r="L6" s="72"/>
      <c r="M6" s="88"/>
      <c r="N6" s="72"/>
      <c r="O6" s="97"/>
      <c r="Q6" s="2"/>
    </row>
    <row r="7" spans="1:15" s="31" customFormat="1" ht="44.25" customHeight="1" thickBot="1">
      <c r="A7" s="62"/>
      <c r="B7" s="63"/>
      <c r="C7" s="63"/>
      <c r="D7" s="63"/>
      <c r="E7" s="63" t="s">
        <v>265</v>
      </c>
      <c r="F7" s="63"/>
      <c r="G7" s="70" t="s">
        <v>245</v>
      </c>
      <c r="H7" s="70" t="s">
        <v>428</v>
      </c>
      <c r="I7" s="70" t="s">
        <v>429</v>
      </c>
      <c r="J7" s="70" t="s">
        <v>437</v>
      </c>
      <c r="K7" s="73"/>
      <c r="L7" s="28"/>
      <c r="M7" s="28"/>
      <c r="N7" s="98"/>
      <c r="O7" s="99"/>
    </row>
    <row r="8" spans="1:19" ht="22.5" customHeight="1">
      <c r="A8" s="13" t="s">
        <v>147</v>
      </c>
      <c r="B8" s="13"/>
      <c r="C8" s="13" t="s">
        <v>148</v>
      </c>
      <c r="D8" s="13"/>
      <c r="G8" s="89">
        <f>SUM(G9:G11)</f>
        <v>28007</v>
      </c>
      <c r="H8" s="89">
        <f>SUM(H9:H11)</f>
        <v>28007</v>
      </c>
      <c r="I8" s="89">
        <f>SUM(I9:I11)</f>
        <v>28318</v>
      </c>
      <c r="J8" s="90">
        <f>I8/H8*100</f>
        <v>101.11043667654516</v>
      </c>
      <c r="K8" s="13"/>
      <c r="N8" s="28"/>
      <c r="O8" s="28"/>
      <c r="P8" s="64"/>
      <c r="Q8" s="65"/>
      <c r="R8" s="31"/>
      <c r="S8" s="31"/>
    </row>
    <row r="9" spans="2:19" ht="15.75">
      <c r="B9" s="2" t="s">
        <v>149</v>
      </c>
      <c r="D9" s="2" t="s">
        <v>150</v>
      </c>
      <c r="G9" s="2">
        <v>27047</v>
      </c>
      <c r="H9" s="2">
        <v>27047</v>
      </c>
      <c r="I9" s="2">
        <v>13689</v>
      </c>
      <c r="J9" s="90">
        <f aca="true" t="shared" si="0" ref="J9:J39">I9/H9*100</f>
        <v>50.61189780752024</v>
      </c>
      <c r="N9" s="66"/>
      <c r="O9" s="44"/>
      <c r="P9" s="44"/>
      <c r="Q9" s="34"/>
      <c r="R9" s="31"/>
      <c r="S9" s="31"/>
    </row>
    <row r="10" spans="2:16" ht="15.75">
      <c r="B10" s="2" t="s">
        <v>163</v>
      </c>
      <c r="D10" s="2" t="s">
        <v>164</v>
      </c>
      <c r="G10" s="2">
        <v>0</v>
      </c>
      <c r="H10" s="2">
        <v>0</v>
      </c>
      <c r="I10" s="2">
        <v>0</v>
      </c>
      <c r="J10" s="90">
        <v>0</v>
      </c>
      <c r="N10" s="67"/>
      <c r="O10" s="67"/>
      <c r="P10" s="67"/>
    </row>
    <row r="11" spans="2:16" ht="15.75">
      <c r="B11" s="2" t="s">
        <v>166</v>
      </c>
      <c r="D11" s="2" t="s">
        <v>167</v>
      </c>
      <c r="G11" s="2">
        <v>960</v>
      </c>
      <c r="H11" s="2">
        <v>960</v>
      </c>
      <c r="I11" s="2">
        <v>14629</v>
      </c>
      <c r="J11" s="90">
        <f t="shared" si="0"/>
        <v>1523.8541666666667</v>
      </c>
      <c r="N11" s="67"/>
      <c r="O11" s="67"/>
      <c r="P11" s="67"/>
    </row>
    <row r="12" spans="1:18" ht="15.75">
      <c r="A12" s="27" t="s">
        <v>280</v>
      </c>
      <c r="B12" s="27"/>
      <c r="C12" s="27" t="s">
        <v>281</v>
      </c>
      <c r="D12" s="27"/>
      <c r="E12" s="27"/>
      <c r="G12" s="89">
        <f>SUM(G13:G14)</f>
        <v>6233</v>
      </c>
      <c r="H12" s="89">
        <f>SUM(H13:H14)</f>
        <v>6233</v>
      </c>
      <c r="I12" s="89">
        <f>SUM(I13:I14)</f>
        <v>7834</v>
      </c>
      <c r="J12" s="90">
        <f t="shared" si="0"/>
        <v>125.68586555430772</v>
      </c>
      <c r="M12" s="28"/>
      <c r="N12" s="28"/>
      <c r="O12" s="64"/>
      <c r="P12" s="65"/>
      <c r="Q12" s="31"/>
      <c r="R12" s="31"/>
    </row>
    <row r="13" spans="1:18" ht="15.75">
      <c r="A13" s="1"/>
      <c r="B13" s="1" t="s">
        <v>339</v>
      </c>
      <c r="C13" s="1"/>
      <c r="D13" s="1" t="s">
        <v>340</v>
      </c>
      <c r="E13" s="1"/>
      <c r="G13" s="66">
        <v>0</v>
      </c>
      <c r="H13" s="66">
        <v>0</v>
      </c>
      <c r="I13" s="66">
        <v>0</v>
      </c>
      <c r="J13" s="90">
        <v>0</v>
      </c>
      <c r="M13" s="66"/>
      <c r="N13" s="44"/>
      <c r="O13" s="44"/>
      <c r="P13" s="34"/>
      <c r="Q13" s="31"/>
      <c r="R13" s="31"/>
    </row>
    <row r="14" spans="1:16" s="13" customFormat="1" ht="15.75">
      <c r="A14" s="1"/>
      <c r="B14" s="1" t="s">
        <v>342</v>
      </c>
      <c r="C14" s="1"/>
      <c r="D14" s="1" t="s">
        <v>343</v>
      </c>
      <c r="E14" s="1"/>
      <c r="F14" s="2"/>
      <c r="G14" s="2">
        <v>6233</v>
      </c>
      <c r="H14" s="2">
        <v>6233</v>
      </c>
      <c r="I14" s="2">
        <v>7834</v>
      </c>
      <c r="J14" s="90">
        <f t="shared" si="0"/>
        <v>125.68586555430772</v>
      </c>
      <c r="P14" s="91"/>
    </row>
    <row r="15" spans="1:16" ht="15.75">
      <c r="A15" s="13" t="s">
        <v>170</v>
      </c>
      <c r="B15" s="13"/>
      <c r="C15" s="13" t="s">
        <v>169</v>
      </c>
      <c r="D15" s="13"/>
      <c r="E15" s="13"/>
      <c r="F15" s="13"/>
      <c r="G15" s="89">
        <f>SUM(G16:G18)</f>
        <v>45900</v>
      </c>
      <c r="H15" s="89">
        <f>SUM(H16:H18)</f>
        <v>45900</v>
      </c>
      <c r="I15" s="89">
        <f>SUM(I16:I18)</f>
        <v>27611</v>
      </c>
      <c r="J15" s="90">
        <f t="shared" si="0"/>
        <v>60.15468409586057</v>
      </c>
      <c r="N15" s="67"/>
      <c r="O15" s="67"/>
      <c r="P15" s="67"/>
    </row>
    <row r="16" spans="2:16" ht="15.75">
      <c r="B16" s="2" t="s">
        <v>172</v>
      </c>
      <c r="D16" s="2" t="s">
        <v>173</v>
      </c>
      <c r="G16" s="66">
        <v>33800</v>
      </c>
      <c r="H16" s="66">
        <v>33800</v>
      </c>
      <c r="I16" s="66">
        <v>21571</v>
      </c>
      <c r="J16" s="90">
        <f t="shared" si="0"/>
        <v>63.819526627218934</v>
      </c>
      <c r="N16" s="67"/>
      <c r="O16" s="67"/>
      <c r="P16" s="67"/>
    </row>
    <row r="17" spans="1:16" ht="15.75">
      <c r="A17" s="13"/>
      <c r="B17" s="2" t="s">
        <v>175</v>
      </c>
      <c r="D17" s="2" t="s">
        <v>176</v>
      </c>
      <c r="G17" s="66">
        <v>12100</v>
      </c>
      <c r="H17" s="66">
        <v>12100</v>
      </c>
      <c r="I17" s="66">
        <v>6040</v>
      </c>
      <c r="J17" s="90">
        <f t="shared" si="0"/>
        <v>49.917355371900825</v>
      </c>
      <c r="N17" s="67"/>
      <c r="O17" s="67"/>
      <c r="P17" s="67"/>
    </row>
    <row r="18" spans="2:16" ht="15.75">
      <c r="B18" s="2" t="s">
        <v>274</v>
      </c>
      <c r="D18" s="2" t="s">
        <v>275</v>
      </c>
      <c r="G18" s="66">
        <v>0</v>
      </c>
      <c r="H18" s="66">
        <v>0</v>
      </c>
      <c r="I18" s="66">
        <v>0</v>
      </c>
      <c r="J18" s="90">
        <v>0</v>
      </c>
      <c r="N18" s="67"/>
      <c r="O18" s="67"/>
      <c r="P18" s="67"/>
    </row>
    <row r="19" spans="1:16" ht="15.75">
      <c r="A19" s="13" t="s">
        <v>186</v>
      </c>
      <c r="B19" s="13"/>
      <c r="C19" s="13" t="s">
        <v>187</v>
      </c>
      <c r="D19" s="13"/>
      <c r="E19" s="13"/>
      <c r="F19" s="13"/>
      <c r="G19" s="89">
        <f>SUM(G20:G25)</f>
        <v>45390</v>
      </c>
      <c r="H19" s="89">
        <f>SUM(H20:H25)</f>
        <v>45390</v>
      </c>
      <c r="I19" s="89">
        <f>SUM(I20:I25)</f>
        <v>7571</v>
      </c>
      <c r="J19" s="90">
        <f t="shared" si="0"/>
        <v>16.679885437320998</v>
      </c>
      <c r="N19" s="67"/>
      <c r="O19" s="67"/>
      <c r="P19" s="67"/>
    </row>
    <row r="20" spans="1:16" ht="15.75">
      <c r="A20" s="13"/>
      <c r="B20" s="13"/>
      <c r="C20" s="1" t="s">
        <v>344</v>
      </c>
      <c r="D20" s="1" t="s">
        <v>345</v>
      </c>
      <c r="E20" s="1"/>
      <c r="F20" s="13"/>
      <c r="G20" s="66">
        <v>21000</v>
      </c>
      <c r="H20" s="66">
        <v>21000</v>
      </c>
      <c r="I20" s="66">
        <v>2343</v>
      </c>
      <c r="J20" s="90">
        <f t="shared" si="0"/>
        <v>11.157142857142857</v>
      </c>
      <c r="N20" s="67"/>
      <c r="O20" s="67"/>
      <c r="P20" s="67"/>
    </row>
    <row r="21" spans="3:16" ht="15.75">
      <c r="C21" s="2" t="s">
        <v>329</v>
      </c>
      <c r="D21" s="2" t="s">
        <v>330</v>
      </c>
      <c r="G21" s="66">
        <v>990</v>
      </c>
      <c r="H21" s="66">
        <v>990</v>
      </c>
      <c r="I21" s="66">
        <v>1033</v>
      </c>
      <c r="J21" s="90">
        <f t="shared" si="0"/>
        <v>104.34343434343434</v>
      </c>
      <c r="N21" s="67"/>
      <c r="O21" s="67"/>
      <c r="P21" s="67"/>
    </row>
    <row r="22" spans="3:16" ht="15.75">
      <c r="C22" s="2" t="s">
        <v>188</v>
      </c>
      <c r="D22" s="2" t="s">
        <v>189</v>
      </c>
      <c r="G22" s="2">
        <v>10710</v>
      </c>
      <c r="H22" s="2">
        <v>10710</v>
      </c>
      <c r="I22" s="2">
        <v>1783</v>
      </c>
      <c r="J22" s="90">
        <f t="shared" si="0"/>
        <v>16.64799253034547</v>
      </c>
      <c r="N22" s="67"/>
      <c r="O22" s="67"/>
      <c r="P22" s="67"/>
    </row>
    <row r="23" spans="3:16" ht="15.75">
      <c r="C23" s="2" t="s">
        <v>337</v>
      </c>
      <c r="D23" s="2" t="s">
        <v>348</v>
      </c>
      <c r="G23" s="2">
        <v>5890</v>
      </c>
      <c r="H23" s="2">
        <v>5890</v>
      </c>
      <c r="I23" s="2">
        <v>1144</v>
      </c>
      <c r="J23" s="90">
        <f t="shared" si="0"/>
        <v>19.422750424448218</v>
      </c>
      <c r="N23" s="67"/>
      <c r="O23" s="67"/>
      <c r="P23" s="67"/>
    </row>
    <row r="24" spans="3:16" ht="15.75">
      <c r="C24" s="2" t="s">
        <v>190</v>
      </c>
      <c r="D24" s="2" t="s">
        <v>25</v>
      </c>
      <c r="G24" s="2">
        <v>5550</v>
      </c>
      <c r="H24" s="2">
        <v>5550</v>
      </c>
      <c r="I24" s="2">
        <v>1268</v>
      </c>
      <c r="J24" s="90">
        <f t="shared" si="0"/>
        <v>22.846846846846848</v>
      </c>
      <c r="N24" s="67"/>
      <c r="O24" s="67"/>
      <c r="P24" s="67"/>
    </row>
    <row r="25" spans="3:16" ht="15.75">
      <c r="C25" s="2" t="s">
        <v>191</v>
      </c>
      <c r="D25" s="2" t="s">
        <v>192</v>
      </c>
      <c r="G25" s="2">
        <v>1250</v>
      </c>
      <c r="H25" s="2">
        <v>1250</v>
      </c>
      <c r="I25" s="2">
        <v>0</v>
      </c>
      <c r="J25" s="90">
        <f t="shared" si="0"/>
        <v>0</v>
      </c>
      <c r="N25" s="67"/>
      <c r="O25" s="67"/>
      <c r="P25" s="67"/>
    </row>
    <row r="26" spans="1:16" ht="15.75">
      <c r="A26" s="13" t="s">
        <v>194</v>
      </c>
      <c r="B26" s="13"/>
      <c r="C26" s="13" t="s">
        <v>195</v>
      </c>
      <c r="D26" s="13"/>
      <c r="E26" s="13"/>
      <c r="F26" s="13"/>
      <c r="G26" s="89">
        <f>SUM(G27:G29)</f>
        <v>9000</v>
      </c>
      <c r="H26" s="89">
        <f>SUM(H27:H29)</f>
        <v>9000</v>
      </c>
      <c r="I26" s="89">
        <f>SUM(I27:I29)</f>
        <v>0</v>
      </c>
      <c r="J26" s="90">
        <f t="shared" si="0"/>
        <v>0</v>
      </c>
      <c r="N26" s="67"/>
      <c r="O26" s="67"/>
      <c r="P26" s="67"/>
    </row>
    <row r="27" spans="2:16" ht="15.75">
      <c r="B27" s="2" t="s">
        <v>196</v>
      </c>
      <c r="D27" s="2" t="s">
        <v>197</v>
      </c>
      <c r="G27" s="2">
        <v>0</v>
      </c>
      <c r="H27" s="2">
        <v>0</v>
      </c>
      <c r="I27" s="2">
        <v>0</v>
      </c>
      <c r="J27" s="90">
        <v>0</v>
      </c>
      <c r="N27" s="67"/>
      <c r="O27" s="67"/>
      <c r="P27" s="67"/>
    </row>
    <row r="28" spans="2:16" ht="15.75">
      <c r="B28" s="2" t="s">
        <v>198</v>
      </c>
      <c r="D28" s="2" t="s">
        <v>199</v>
      </c>
      <c r="G28" s="2">
        <v>9000</v>
      </c>
      <c r="H28" s="2">
        <v>9000</v>
      </c>
      <c r="I28" s="2">
        <v>0</v>
      </c>
      <c r="J28" s="90">
        <f t="shared" si="0"/>
        <v>0</v>
      </c>
      <c r="N28" s="67"/>
      <c r="O28" s="67"/>
      <c r="P28" s="67"/>
    </row>
    <row r="29" spans="2:16" ht="15.75">
      <c r="B29" s="2" t="s">
        <v>200</v>
      </c>
      <c r="D29" s="2" t="s">
        <v>201</v>
      </c>
      <c r="G29" s="2">
        <v>0</v>
      </c>
      <c r="H29" s="2">
        <v>0</v>
      </c>
      <c r="I29" s="2">
        <v>0</v>
      </c>
      <c r="J29" s="90">
        <v>0</v>
      </c>
      <c r="N29" s="67"/>
      <c r="O29" s="67"/>
      <c r="P29" s="67"/>
    </row>
    <row r="30" spans="1:16" ht="15.75">
      <c r="A30" s="13" t="s">
        <v>202</v>
      </c>
      <c r="B30" s="13"/>
      <c r="C30" s="13" t="s">
        <v>203</v>
      </c>
      <c r="D30" s="13"/>
      <c r="E30" s="13"/>
      <c r="F30" s="13"/>
      <c r="G30" s="89">
        <f>SUM(G31)</f>
        <v>3955</v>
      </c>
      <c r="H30" s="89">
        <f>SUM(H31)</f>
        <v>3955</v>
      </c>
      <c r="I30" s="89">
        <f>SUM(I31)</f>
        <v>2561</v>
      </c>
      <c r="J30" s="90">
        <f t="shared" si="0"/>
        <v>64.75347661188368</v>
      </c>
      <c r="N30" s="67"/>
      <c r="O30" s="67"/>
      <c r="P30" s="67"/>
    </row>
    <row r="31" spans="2:16" ht="15.75">
      <c r="B31" s="2" t="s">
        <v>204</v>
      </c>
      <c r="D31" s="2" t="s">
        <v>205</v>
      </c>
      <c r="G31" s="2">
        <v>3955</v>
      </c>
      <c r="H31" s="2">
        <v>3955</v>
      </c>
      <c r="I31" s="2">
        <v>2561</v>
      </c>
      <c r="J31" s="90">
        <f t="shared" si="0"/>
        <v>64.75347661188368</v>
      </c>
      <c r="N31" s="67"/>
      <c r="O31" s="67"/>
      <c r="P31" s="67"/>
    </row>
    <row r="32" spans="1:16" ht="15.75">
      <c r="A32" s="13" t="s">
        <v>207</v>
      </c>
      <c r="B32" s="13"/>
      <c r="C32" s="13" t="s">
        <v>208</v>
      </c>
      <c r="D32" s="13"/>
      <c r="E32" s="13"/>
      <c r="F32" s="13"/>
      <c r="G32" s="89">
        <f>SUM(G33:G34)</f>
        <v>1400</v>
      </c>
      <c r="H32" s="89">
        <f>SUM(H33:H34)</f>
        <v>1400</v>
      </c>
      <c r="I32" s="89">
        <f>SUM(I33:I34)</f>
        <v>722</v>
      </c>
      <c r="J32" s="90">
        <f t="shared" si="0"/>
        <v>51.57142857142857</v>
      </c>
      <c r="N32" s="67"/>
      <c r="O32" s="67"/>
      <c r="P32" s="67"/>
    </row>
    <row r="33" spans="2:16" ht="15.75">
      <c r="B33" s="2" t="s">
        <v>349</v>
      </c>
      <c r="D33" s="2" t="s">
        <v>411</v>
      </c>
      <c r="G33" s="66">
        <v>300</v>
      </c>
      <c r="H33" s="66">
        <v>300</v>
      </c>
      <c r="I33" s="66">
        <v>0</v>
      </c>
      <c r="J33" s="90">
        <f t="shared" si="0"/>
        <v>0</v>
      </c>
      <c r="N33" s="67"/>
      <c r="O33" s="67"/>
      <c r="P33" s="67"/>
    </row>
    <row r="34" spans="2:16" ht="15.75">
      <c r="B34" s="2" t="s">
        <v>258</v>
      </c>
      <c r="D34" s="2" t="s">
        <v>259</v>
      </c>
      <c r="G34" s="2">
        <v>1100</v>
      </c>
      <c r="H34" s="2">
        <v>1100</v>
      </c>
      <c r="I34" s="2">
        <v>722</v>
      </c>
      <c r="J34" s="90">
        <f t="shared" si="0"/>
        <v>65.63636363636364</v>
      </c>
      <c r="N34" s="67"/>
      <c r="O34" s="67"/>
      <c r="P34" s="67"/>
    </row>
    <row r="35" spans="1:16" ht="15.75">
      <c r="A35" s="13" t="s">
        <v>209</v>
      </c>
      <c r="B35" s="13"/>
      <c r="C35" s="13" t="s">
        <v>210</v>
      </c>
      <c r="D35" s="13"/>
      <c r="E35" s="13"/>
      <c r="F35" s="13"/>
      <c r="G35" s="89">
        <f>SUM(G36)</f>
        <v>137300</v>
      </c>
      <c r="H35" s="89">
        <f>SUM(H36)</f>
        <v>137300</v>
      </c>
      <c r="I35" s="89">
        <f>SUM(I36)</f>
        <v>0</v>
      </c>
      <c r="J35" s="90">
        <f t="shared" si="0"/>
        <v>0</v>
      </c>
      <c r="N35" s="67"/>
      <c r="O35" s="67"/>
      <c r="P35" s="67"/>
    </row>
    <row r="36" spans="2:16" ht="15.75">
      <c r="B36" s="2" t="s">
        <v>211</v>
      </c>
      <c r="D36" s="2" t="s">
        <v>212</v>
      </c>
      <c r="G36" s="2">
        <v>137300</v>
      </c>
      <c r="H36" s="2">
        <v>137300</v>
      </c>
      <c r="I36" s="2">
        <v>0</v>
      </c>
      <c r="J36" s="90">
        <f t="shared" si="0"/>
        <v>0</v>
      </c>
      <c r="N36" s="67"/>
      <c r="O36" s="67"/>
      <c r="P36" s="67"/>
    </row>
    <row r="37" spans="10:16" ht="15.75">
      <c r="J37" s="90"/>
      <c r="N37" s="67"/>
      <c r="O37" s="67"/>
      <c r="P37" s="67"/>
    </row>
    <row r="38" spans="10:16" ht="15.75">
      <c r="J38" s="90"/>
      <c r="N38" s="67"/>
      <c r="O38" s="67"/>
      <c r="P38" s="67"/>
    </row>
    <row r="39" spans="1:16" ht="15.75">
      <c r="A39" s="13" t="s">
        <v>260</v>
      </c>
      <c r="G39" s="13">
        <f>SUM(G8+G15+G19+G26+G30+G32+G35+G12)</f>
        <v>277185</v>
      </c>
      <c r="H39" s="13">
        <f>SUM(H8+H15+H19+H26+H30+H32+H35+H12)</f>
        <v>277185</v>
      </c>
      <c r="I39" s="13">
        <f>SUM(I8+I15+I19+I26+I30+I32+I35+I12)</f>
        <v>74617</v>
      </c>
      <c r="J39" s="90">
        <f t="shared" si="0"/>
        <v>26.919566354600715</v>
      </c>
      <c r="N39" s="67"/>
      <c r="O39" s="67"/>
      <c r="P39" s="67"/>
    </row>
    <row r="40" spans="1:16" ht="15.75">
      <c r="A40" s="11"/>
      <c r="G40" s="89"/>
      <c r="N40" s="67"/>
      <c r="O40" s="67"/>
      <c r="P40" s="67"/>
    </row>
    <row r="41" spans="14:16" ht="15.75">
      <c r="N41" s="67"/>
      <c r="O41" s="67"/>
      <c r="P41" s="67"/>
    </row>
    <row r="42" spans="1:17" ht="15.75">
      <c r="A42" s="11"/>
      <c r="B42" s="6"/>
      <c r="C42" s="6"/>
      <c r="D42" s="6"/>
      <c r="E42" s="7"/>
      <c r="F42" s="7"/>
      <c r="G42" s="59"/>
      <c r="H42" s="76"/>
      <c r="I42" s="18"/>
      <c r="J42" s="36"/>
      <c r="K42" s="34"/>
      <c r="Q42" s="2"/>
    </row>
    <row r="43" spans="1:16" ht="15.75">
      <c r="A43" s="13"/>
      <c r="B43" s="13"/>
      <c r="C43" s="13"/>
      <c r="D43" s="13"/>
      <c r="E43" s="13"/>
      <c r="F43" s="13"/>
      <c r="G43" s="89"/>
      <c r="N43" s="67"/>
      <c r="O43" s="67"/>
      <c r="P43" s="67"/>
    </row>
    <row r="44" spans="14:16" ht="15.75">
      <c r="N44" s="67"/>
      <c r="O44" s="67"/>
      <c r="P44" s="67"/>
    </row>
    <row r="45" spans="14:16" ht="15.75">
      <c r="N45" s="67"/>
      <c r="O45" s="67"/>
      <c r="P45" s="67"/>
    </row>
    <row r="46" spans="14:16" ht="15.75">
      <c r="N46" s="67"/>
      <c r="O46" s="67"/>
      <c r="P46" s="67"/>
    </row>
    <row r="47" spans="1:16" ht="15.75">
      <c r="A47" s="13"/>
      <c r="B47" s="13"/>
      <c r="C47" s="13"/>
      <c r="D47" s="13"/>
      <c r="E47" s="13"/>
      <c r="F47" s="13"/>
      <c r="G47" s="89"/>
      <c r="N47" s="67"/>
      <c r="O47" s="67"/>
      <c r="P47" s="67"/>
    </row>
    <row r="48" spans="14:16" ht="15.75">
      <c r="N48" s="67"/>
      <c r="O48" s="67"/>
      <c r="P48" s="67"/>
    </row>
    <row r="49" spans="14:16" ht="15.75">
      <c r="N49" s="67"/>
      <c r="O49" s="67"/>
      <c r="P49" s="67"/>
    </row>
    <row r="50" spans="14:16" ht="15.75">
      <c r="N50" s="67"/>
      <c r="O50" s="67"/>
      <c r="P50" s="67"/>
    </row>
    <row r="51" spans="1:16" ht="15.75">
      <c r="A51" s="11"/>
      <c r="G51" s="89"/>
      <c r="N51" s="67"/>
      <c r="O51" s="67"/>
      <c r="P51" s="67"/>
    </row>
    <row r="52" spans="1:19" ht="22.5" customHeight="1">
      <c r="A52" s="13"/>
      <c r="B52" s="13"/>
      <c r="C52" s="13"/>
      <c r="D52" s="13"/>
      <c r="G52" s="89"/>
      <c r="H52" s="13"/>
      <c r="I52" s="13"/>
      <c r="J52" s="13"/>
      <c r="K52" s="13"/>
      <c r="N52" s="28"/>
      <c r="O52" s="28"/>
      <c r="P52" s="64"/>
      <c r="Q52" s="65"/>
      <c r="R52" s="31"/>
      <c r="S52" s="31"/>
    </row>
    <row r="53" spans="14:19" ht="15.75">
      <c r="N53" s="66"/>
      <c r="O53" s="44"/>
      <c r="P53" s="44"/>
      <c r="Q53" s="34"/>
      <c r="R53" s="31"/>
      <c r="S53" s="31"/>
    </row>
    <row r="54" spans="3:17" s="13" customFormat="1" ht="15.75">
      <c r="C54" s="2"/>
      <c r="D54" s="2"/>
      <c r="E54" s="2"/>
      <c r="F54" s="2"/>
      <c r="G54" s="2"/>
      <c r="H54" s="2"/>
      <c r="I54" s="2"/>
      <c r="J54" s="2"/>
      <c r="K54" s="2"/>
      <c r="Q54" s="91"/>
    </row>
    <row r="55" spans="3:17" s="13" customFormat="1" ht="15.75">
      <c r="C55" s="2"/>
      <c r="D55" s="2"/>
      <c r="E55" s="2"/>
      <c r="F55" s="2"/>
      <c r="G55" s="67"/>
      <c r="H55" s="2"/>
      <c r="I55" s="2"/>
      <c r="J55" s="2"/>
      <c r="K55" s="2"/>
      <c r="Q55" s="91"/>
    </row>
    <row r="56" spans="3:17" s="13" customFormat="1" ht="15.75">
      <c r="C56" s="2"/>
      <c r="D56" s="2"/>
      <c r="E56" s="92"/>
      <c r="F56" s="2"/>
      <c r="G56" s="2"/>
      <c r="H56" s="2"/>
      <c r="I56" s="2"/>
      <c r="J56" s="2"/>
      <c r="K56" s="2"/>
      <c r="Q56" s="91"/>
    </row>
    <row r="57" spans="3:17" s="13" customFormat="1" ht="15.75">
      <c r="C57" s="2"/>
      <c r="D57" s="2"/>
      <c r="E57" s="92"/>
      <c r="F57" s="2"/>
      <c r="G57" s="2"/>
      <c r="H57" s="2"/>
      <c r="I57" s="2"/>
      <c r="J57" s="2"/>
      <c r="K57" s="2"/>
      <c r="Q57" s="91"/>
    </row>
    <row r="58" spans="3:17" s="13" customFormat="1" ht="15.75">
      <c r="C58" s="2"/>
      <c r="D58" s="2"/>
      <c r="E58" s="92"/>
      <c r="F58" s="2"/>
      <c r="G58" s="2"/>
      <c r="H58" s="2"/>
      <c r="I58" s="2"/>
      <c r="J58" s="2"/>
      <c r="K58" s="2"/>
      <c r="Q58" s="91"/>
    </row>
    <row r="59" spans="3:17" s="13" customFormat="1" ht="15.75">
      <c r="C59" s="2"/>
      <c r="D59" s="2"/>
      <c r="E59" s="92"/>
      <c r="F59" s="2"/>
      <c r="G59" s="2"/>
      <c r="H59" s="2"/>
      <c r="I59" s="2"/>
      <c r="J59" s="2"/>
      <c r="K59" s="2"/>
      <c r="Q59" s="91"/>
    </row>
    <row r="60" spans="3:17" s="13" customFormat="1" ht="15.75">
      <c r="C60" s="2"/>
      <c r="D60" s="2"/>
      <c r="E60" s="92"/>
      <c r="F60" s="2"/>
      <c r="G60" s="2"/>
      <c r="H60" s="2"/>
      <c r="I60" s="2"/>
      <c r="J60" s="2"/>
      <c r="K60" s="2"/>
      <c r="Q60" s="91"/>
    </row>
    <row r="61" spans="3:17" s="13" customFormat="1" ht="15.75">
      <c r="C61" s="2"/>
      <c r="D61" s="2"/>
      <c r="E61" s="2"/>
      <c r="F61" s="2"/>
      <c r="G61" s="2"/>
      <c r="H61" s="2"/>
      <c r="I61" s="2"/>
      <c r="J61" s="2"/>
      <c r="K61" s="2"/>
      <c r="Q61" s="91"/>
    </row>
    <row r="62" spans="14:16" ht="15.75">
      <c r="N62" s="67"/>
      <c r="O62" s="67"/>
      <c r="P62" s="67"/>
    </row>
    <row r="63" spans="4:16" ht="15.75" customHeight="1">
      <c r="D63" s="24"/>
      <c r="N63" s="67"/>
      <c r="O63" s="67"/>
      <c r="P63" s="67"/>
    </row>
    <row r="64" spans="4:16" ht="15.75" customHeight="1">
      <c r="D64" s="24"/>
      <c r="N64" s="67"/>
      <c r="O64" s="67"/>
      <c r="P64" s="67"/>
    </row>
    <row r="65" spans="4:16" ht="15.75" customHeight="1">
      <c r="D65" s="24"/>
      <c r="N65" s="67"/>
      <c r="O65" s="67"/>
      <c r="P65" s="67"/>
    </row>
    <row r="66" spans="14:16" ht="15.75">
      <c r="N66" s="67"/>
      <c r="O66" s="67"/>
      <c r="P66" s="67"/>
    </row>
    <row r="67" spans="14:16" ht="15.75">
      <c r="N67" s="67"/>
      <c r="O67" s="67"/>
      <c r="P67" s="67"/>
    </row>
    <row r="68" spans="14:16" ht="15.75">
      <c r="N68" s="67"/>
      <c r="O68" s="67"/>
      <c r="P68" s="67"/>
    </row>
    <row r="69" spans="14:16" ht="15.75">
      <c r="N69" s="67"/>
      <c r="O69" s="67"/>
      <c r="P69" s="67"/>
    </row>
    <row r="70" spans="14:16" ht="15.75">
      <c r="N70" s="67"/>
      <c r="O70" s="67"/>
      <c r="P70" s="67"/>
    </row>
    <row r="71" spans="14:16" ht="15.75">
      <c r="N71" s="67"/>
      <c r="O71" s="67"/>
      <c r="P71" s="67"/>
    </row>
    <row r="72" spans="14:16" ht="15.75">
      <c r="N72" s="67"/>
      <c r="O72" s="67"/>
      <c r="P72" s="67"/>
    </row>
    <row r="73" spans="6:16" ht="15.75">
      <c r="F73" s="93"/>
      <c r="N73" s="67"/>
      <c r="O73" s="67"/>
      <c r="P73" s="67"/>
    </row>
    <row r="74" spans="14:16" ht="15.75">
      <c r="N74" s="67"/>
      <c r="O74" s="67"/>
      <c r="P74" s="67"/>
    </row>
    <row r="75" spans="14:16" ht="15.75">
      <c r="N75" s="67"/>
      <c r="O75" s="67"/>
      <c r="P75" s="67"/>
    </row>
    <row r="76" spans="14:16" ht="15.75">
      <c r="N76" s="67"/>
      <c r="O76" s="67"/>
      <c r="P76" s="67"/>
    </row>
    <row r="77" spans="1:10" s="13" customFormat="1" ht="15.75">
      <c r="A77" s="11"/>
      <c r="B77" s="4"/>
      <c r="C77" s="4"/>
      <c r="D77" s="4"/>
      <c r="E77" s="4"/>
      <c r="F77" s="4"/>
      <c r="G77" s="77"/>
      <c r="H77" s="43"/>
      <c r="I77" s="43"/>
      <c r="J77" s="45"/>
    </row>
    <row r="78" spans="1:16" ht="15.75">
      <c r="A78" s="13"/>
      <c r="B78" s="13"/>
      <c r="C78" s="13"/>
      <c r="D78" s="13"/>
      <c r="E78" s="13"/>
      <c r="F78" s="13"/>
      <c r="G78" s="89"/>
      <c r="N78" s="67"/>
      <c r="O78" s="67"/>
      <c r="P78" s="67"/>
    </row>
    <row r="79" spans="14:16" ht="15.75">
      <c r="N79" s="67"/>
      <c r="O79" s="67"/>
      <c r="P79" s="67"/>
    </row>
    <row r="80" spans="14:16" ht="15.75">
      <c r="N80" s="67"/>
      <c r="O80" s="67"/>
      <c r="P80" s="67"/>
    </row>
    <row r="81" spans="14:16" ht="15.75">
      <c r="N81" s="67"/>
      <c r="O81" s="67"/>
      <c r="P81" s="67"/>
    </row>
    <row r="82" spans="14:16" ht="15.75">
      <c r="N82" s="67"/>
      <c r="O82" s="67"/>
      <c r="P82" s="67"/>
    </row>
    <row r="83" spans="1:17" ht="15.75">
      <c r="A83" s="11"/>
      <c r="B83" s="4"/>
      <c r="C83" s="6"/>
      <c r="D83" s="6"/>
      <c r="E83" s="6"/>
      <c r="F83" s="6"/>
      <c r="G83" s="77"/>
      <c r="H83" s="36"/>
      <c r="I83" s="36"/>
      <c r="J83" s="34"/>
      <c r="Q83" s="2"/>
    </row>
    <row r="84" spans="1:16" ht="15.75">
      <c r="A84" s="13"/>
      <c r="B84" s="13"/>
      <c r="C84" s="13"/>
      <c r="D84" s="13"/>
      <c r="E84" s="13"/>
      <c r="F84" s="13"/>
      <c r="G84" s="89"/>
      <c r="N84" s="67"/>
      <c r="O84" s="67"/>
      <c r="P84" s="67"/>
    </row>
    <row r="85" spans="14:16" ht="15.75">
      <c r="N85" s="67"/>
      <c r="O85" s="67"/>
      <c r="P85" s="67"/>
    </row>
    <row r="86" spans="14:16" ht="15.75">
      <c r="N86" s="67"/>
      <c r="O86" s="67"/>
      <c r="P86" s="67"/>
    </row>
    <row r="87" spans="14:16" ht="15.75">
      <c r="N87" s="67"/>
      <c r="O87" s="67"/>
      <c r="P87" s="67"/>
    </row>
    <row r="88" spans="1:17" ht="14.25" customHeight="1">
      <c r="A88" s="11"/>
      <c r="B88" s="4"/>
      <c r="C88" s="6"/>
      <c r="D88" s="6"/>
      <c r="E88" s="6"/>
      <c r="F88" s="6"/>
      <c r="G88" s="77"/>
      <c r="H88" s="36"/>
      <c r="I88" s="36"/>
      <c r="J88" s="34"/>
      <c r="Q88" s="2"/>
    </row>
    <row r="89" spans="1:16" ht="15.75">
      <c r="A89" s="13"/>
      <c r="B89" s="13"/>
      <c r="C89" s="13"/>
      <c r="D89" s="13"/>
      <c r="E89" s="13"/>
      <c r="F89" s="13"/>
      <c r="G89" s="89"/>
      <c r="N89" s="67"/>
      <c r="O89" s="67"/>
      <c r="P89" s="67"/>
    </row>
    <row r="90" spans="14:16" ht="15.75">
      <c r="N90" s="67"/>
      <c r="O90" s="67"/>
      <c r="P90" s="67"/>
    </row>
    <row r="91" spans="14:16" ht="15.75">
      <c r="N91" s="67"/>
      <c r="O91" s="67"/>
      <c r="P91" s="67"/>
    </row>
    <row r="92" spans="14:16" ht="15.75">
      <c r="N92" s="67"/>
      <c r="O92" s="67"/>
      <c r="P92" s="67"/>
    </row>
    <row r="93" spans="14:16" ht="15.75">
      <c r="N93" s="67"/>
      <c r="O93" s="67"/>
      <c r="P93" s="67"/>
    </row>
    <row r="94" spans="14:16" ht="15.75">
      <c r="N94" s="67"/>
      <c r="O94" s="67"/>
      <c r="P94" s="67"/>
    </row>
    <row r="95" spans="1:17" ht="15.75">
      <c r="A95" s="11"/>
      <c r="B95" s="4"/>
      <c r="C95" s="6"/>
      <c r="D95" s="6"/>
      <c r="E95" s="6"/>
      <c r="F95" s="6"/>
      <c r="G95" s="77"/>
      <c r="H95" s="36"/>
      <c r="I95" s="36"/>
      <c r="J95" s="34"/>
      <c r="Q95" s="2"/>
    </row>
    <row r="96" spans="1:17" ht="15.75">
      <c r="A96" s="11"/>
      <c r="B96" s="4"/>
      <c r="C96" s="6"/>
      <c r="D96" s="6"/>
      <c r="E96" s="6"/>
      <c r="F96" s="6"/>
      <c r="G96" s="77"/>
      <c r="H96" s="36"/>
      <c r="I96" s="36"/>
      <c r="J96" s="34"/>
      <c r="Q96" s="2"/>
    </row>
    <row r="97" spans="1:17" ht="15.75">
      <c r="A97" s="11"/>
      <c r="B97" s="4"/>
      <c r="C97" s="6"/>
      <c r="D97" s="6"/>
      <c r="E97" s="6"/>
      <c r="F97" s="6"/>
      <c r="G97" s="77"/>
      <c r="H97" s="36"/>
      <c r="I97" s="36"/>
      <c r="J97" s="34"/>
      <c r="Q97" s="2"/>
    </row>
    <row r="98" spans="1:17" ht="15.75">
      <c r="A98" s="11"/>
      <c r="B98" s="4"/>
      <c r="C98" s="6"/>
      <c r="D98" s="6"/>
      <c r="E98" s="6"/>
      <c r="F98" s="6"/>
      <c r="G98" s="77"/>
      <c r="H98" s="36"/>
      <c r="I98" s="36"/>
      <c r="J98" s="34"/>
      <c r="Q98" s="2"/>
    </row>
    <row r="99" spans="1:17" ht="15.75">
      <c r="A99" s="11"/>
      <c r="B99" s="4"/>
      <c r="C99" s="6"/>
      <c r="D99" s="6"/>
      <c r="E99" s="6"/>
      <c r="F99" s="6"/>
      <c r="G99" s="77"/>
      <c r="H99" s="36"/>
      <c r="I99" s="36"/>
      <c r="J99" s="34"/>
      <c r="Q99" s="2"/>
    </row>
    <row r="100" spans="1:17" ht="15.75">
      <c r="A100" s="11"/>
      <c r="B100" s="4"/>
      <c r="C100" s="6"/>
      <c r="D100" s="6"/>
      <c r="E100" s="6"/>
      <c r="F100" s="6"/>
      <c r="G100" s="77"/>
      <c r="H100" s="36"/>
      <c r="I100" s="36"/>
      <c r="J100" s="34"/>
      <c r="Q100" s="2"/>
    </row>
    <row r="101" spans="1:17" ht="15.75">
      <c r="A101" s="11"/>
      <c r="B101" s="4"/>
      <c r="C101" s="6"/>
      <c r="D101" s="6"/>
      <c r="E101" s="6"/>
      <c r="F101" s="6"/>
      <c r="G101" s="77"/>
      <c r="H101" s="36"/>
      <c r="I101" s="36"/>
      <c r="J101" s="34"/>
      <c r="Q101" s="2"/>
    </row>
    <row r="102" spans="1:17" ht="15.75">
      <c r="A102" s="11"/>
      <c r="B102" s="4"/>
      <c r="C102" s="6"/>
      <c r="D102" s="6"/>
      <c r="E102" s="6"/>
      <c r="F102" s="6"/>
      <c r="G102" s="77"/>
      <c r="H102" s="36"/>
      <c r="I102" s="36"/>
      <c r="J102" s="34"/>
      <c r="Q102" s="2"/>
    </row>
    <row r="103" spans="1:17" ht="15.75">
      <c r="A103" s="11"/>
      <c r="B103" s="4"/>
      <c r="C103" s="6"/>
      <c r="D103" s="6"/>
      <c r="E103" s="6"/>
      <c r="F103" s="6"/>
      <c r="G103" s="77"/>
      <c r="H103" s="36"/>
      <c r="I103" s="36"/>
      <c r="J103" s="34"/>
      <c r="Q103" s="2"/>
    </row>
    <row r="104" spans="1:17" ht="15.75">
      <c r="A104" s="11"/>
      <c r="B104" s="4"/>
      <c r="C104" s="6"/>
      <c r="D104" s="6"/>
      <c r="E104" s="6"/>
      <c r="F104" s="6"/>
      <c r="G104" s="77"/>
      <c r="H104" s="36"/>
      <c r="I104" s="36"/>
      <c r="J104" s="34"/>
      <c r="Q104" s="2"/>
    </row>
    <row r="105" spans="1:17" ht="15.75">
      <c r="A105" s="11"/>
      <c r="B105" s="4"/>
      <c r="C105" s="6"/>
      <c r="D105" s="6"/>
      <c r="E105" s="6"/>
      <c r="F105" s="6"/>
      <c r="G105" s="77"/>
      <c r="H105" s="36"/>
      <c r="I105" s="36"/>
      <c r="J105" s="34"/>
      <c r="Q105" s="2"/>
    </row>
    <row r="106" spans="14:16" ht="15.75">
      <c r="N106" s="67"/>
      <c r="O106" s="67"/>
      <c r="P106" s="67"/>
    </row>
    <row r="107" spans="14:16" ht="15.75">
      <c r="N107" s="67"/>
      <c r="O107" s="67"/>
      <c r="P107" s="67"/>
    </row>
    <row r="108" spans="14:16" ht="15.75">
      <c r="N108" s="67"/>
      <c r="O108" s="67"/>
      <c r="P108" s="67"/>
    </row>
    <row r="109" spans="14:16" ht="15.75">
      <c r="N109" s="67"/>
      <c r="O109" s="67"/>
      <c r="P109" s="67"/>
    </row>
    <row r="110" spans="14:16" ht="15.75">
      <c r="N110" s="67"/>
      <c r="O110" s="67"/>
      <c r="P110" s="67"/>
    </row>
    <row r="111" spans="1:15" s="31" customFormat="1" ht="15.75">
      <c r="A111" s="71"/>
      <c r="B111" s="71"/>
      <c r="C111" s="71"/>
      <c r="D111" s="71"/>
      <c r="E111" s="71"/>
      <c r="F111" s="71"/>
      <c r="G111" s="83"/>
      <c r="H111" s="71"/>
      <c r="I111" s="71"/>
      <c r="J111" s="71"/>
      <c r="K111" s="73"/>
      <c r="L111" s="28"/>
      <c r="M111" s="28"/>
      <c r="N111" s="28"/>
      <c r="O111" s="79"/>
    </row>
    <row r="112" spans="14:19" ht="15.75">
      <c r="N112" s="28"/>
      <c r="O112" s="28"/>
      <c r="P112" s="64"/>
      <c r="Q112" s="65"/>
      <c r="R112" s="31"/>
      <c r="S112" s="31"/>
    </row>
    <row r="113" spans="1:19" ht="22.5" customHeight="1">
      <c r="A113" s="13"/>
      <c r="B113" s="13"/>
      <c r="C113" s="13"/>
      <c r="D113" s="13"/>
      <c r="G113" s="13"/>
      <c r="H113" s="13"/>
      <c r="I113" s="13"/>
      <c r="J113" s="13"/>
      <c r="K113" s="13"/>
      <c r="N113" s="28"/>
      <c r="O113" s="28"/>
      <c r="P113" s="64"/>
      <c r="Q113" s="65"/>
      <c r="R113" s="31"/>
      <c r="S113" s="31"/>
    </row>
    <row r="114" spans="14:19" ht="15.75">
      <c r="N114" s="66"/>
      <c r="O114" s="44"/>
      <c r="P114" s="44"/>
      <c r="Q114" s="34"/>
      <c r="R114" s="31"/>
      <c r="S114" s="31"/>
    </row>
    <row r="115" spans="3:17" s="13" customFormat="1" ht="15.75">
      <c r="C115" s="2"/>
      <c r="D115" s="2"/>
      <c r="E115" s="2"/>
      <c r="F115" s="2"/>
      <c r="G115" s="2"/>
      <c r="H115" s="2"/>
      <c r="I115" s="2"/>
      <c r="J115" s="2"/>
      <c r="K115" s="2"/>
      <c r="Q115" s="91"/>
    </row>
    <row r="116" spans="3:17" s="13" customFormat="1" ht="15.75">
      <c r="C116" s="2"/>
      <c r="D116" s="2"/>
      <c r="E116" s="2"/>
      <c r="F116" s="2"/>
      <c r="G116" s="2"/>
      <c r="H116" s="2"/>
      <c r="I116" s="2"/>
      <c r="J116" s="2"/>
      <c r="K116" s="2"/>
      <c r="Q116" s="91"/>
    </row>
    <row r="117" spans="3:17" s="13" customFormat="1" ht="15.75">
      <c r="C117" s="2"/>
      <c r="D117" s="2"/>
      <c r="E117" s="2"/>
      <c r="F117" s="2"/>
      <c r="G117" s="2"/>
      <c r="H117" s="2"/>
      <c r="I117" s="2"/>
      <c r="J117" s="2"/>
      <c r="K117" s="2"/>
      <c r="Q117" s="91"/>
    </row>
    <row r="118" spans="14:16" ht="15.75">
      <c r="N118" s="67"/>
      <c r="O118" s="67"/>
      <c r="P118" s="67"/>
    </row>
    <row r="119" spans="4:16" ht="15.75" customHeight="1">
      <c r="D119" s="24"/>
      <c r="N119" s="67"/>
      <c r="O119" s="67"/>
      <c r="P119" s="67"/>
    </row>
    <row r="120" spans="14:16" ht="15.75">
      <c r="N120" s="67"/>
      <c r="O120" s="67"/>
      <c r="P120" s="67"/>
    </row>
    <row r="121" spans="14:16" ht="15.75">
      <c r="N121" s="67"/>
      <c r="O121" s="67"/>
      <c r="P121" s="67"/>
    </row>
    <row r="122" spans="14:16" ht="15.75">
      <c r="N122" s="67"/>
      <c r="O122" s="67"/>
      <c r="P122" s="67"/>
    </row>
    <row r="123" spans="14:16" ht="15.75">
      <c r="N123" s="67"/>
      <c r="O123" s="67"/>
      <c r="P123" s="67"/>
    </row>
    <row r="124" spans="5:16" ht="15.75">
      <c r="E124" s="93"/>
      <c r="F124" s="93"/>
      <c r="N124" s="67"/>
      <c r="O124" s="67"/>
      <c r="P124" s="67"/>
    </row>
    <row r="125" spans="14:16" ht="15.75">
      <c r="N125" s="67"/>
      <c r="O125" s="67"/>
      <c r="P125" s="67"/>
    </row>
    <row r="126" spans="14:16" ht="15.75">
      <c r="N126" s="67"/>
      <c r="O126" s="67"/>
      <c r="P126" s="67"/>
    </row>
    <row r="127" spans="14:16" ht="15.75">
      <c r="N127" s="67"/>
      <c r="O127" s="67"/>
      <c r="P127" s="67"/>
    </row>
    <row r="128" spans="1:16" ht="15.75">
      <c r="A128" s="13"/>
      <c r="B128" s="13"/>
      <c r="C128" s="13"/>
      <c r="D128" s="13"/>
      <c r="E128" s="13"/>
      <c r="F128" s="13"/>
      <c r="N128" s="67"/>
      <c r="O128" s="67"/>
      <c r="P128" s="67"/>
    </row>
    <row r="129" spans="14:16" ht="15.75">
      <c r="N129" s="67"/>
      <c r="O129" s="67"/>
      <c r="P129" s="67"/>
    </row>
    <row r="130" spans="14:16" ht="15.75">
      <c r="N130" s="67"/>
      <c r="O130" s="67"/>
      <c r="P130" s="67"/>
    </row>
    <row r="131" spans="14:16" ht="15.75">
      <c r="N131" s="67"/>
      <c r="O131" s="67"/>
      <c r="P131" s="67"/>
    </row>
    <row r="132" spans="14:16" ht="15.75">
      <c r="N132" s="67"/>
      <c r="O132" s="67"/>
      <c r="P132" s="67"/>
    </row>
    <row r="133" spans="14:16" ht="15.75">
      <c r="N133" s="67"/>
      <c r="O133" s="67"/>
      <c r="P133" s="67"/>
    </row>
    <row r="134" spans="1:16" ht="15.75">
      <c r="A134" s="13"/>
      <c r="B134" s="13"/>
      <c r="C134" s="13"/>
      <c r="D134" s="13"/>
      <c r="E134" s="13"/>
      <c r="F134" s="13"/>
      <c r="N134" s="67"/>
      <c r="O134" s="67"/>
      <c r="P134" s="67"/>
    </row>
    <row r="135" spans="14:16" ht="15.75">
      <c r="N135" s="67"/>
      <c r="O135" s="67"/>
      <c r="P135" s="67"/>
    </row>
    <row r="136" spans="14:16" ht="15.75">
      <c r="N136" s="67"/>
      <c r="O136" s="67"/>
      <c r="P136" s="67"/>
    </row>
    <row r="137" spans="14:16" ht="15.75">
      <c r="N137" s="67"/>
      <c r="O137" s="67"/>
      <c r="P137" s="67"/>
    </row>
    <row r="138" spans="14:16" ht="15.75">
      <c r="N138" s="67"/>
      <c r="O138" s="67"/>
      <c r="P138" s="67"/>
    </row>
    <row r="139" spans="1:16" ht="15.75">
      <c r="A139" s="13"/>
      <c r="B139" s="13"/>
      <c r="C139" s="13"/>
      <c r="D139" s="13"/>
      <c r="N139" s="67"/>
      <c r="O139" s="67"/>
      <c r="P139" s="67"/>
    </row>
    <row r="140" spans="1:16" ht="15.75">
      <c r="A140" s="13"/>
      <c r="N140" s="67"/>
      <c r="O140" s="67"/>
      <c r="P140" s="67"/>
    </row>
    <row r="141" spans="1:16" ht="15.75">
      <c r="A141" s="13"/>
      <c r="N141" s="67"/>
      <c r="O141" s="67"/>
      <c r="P141" s="67"/>
    </row>
    <row r="142" spans="1:16" ht="15.75">
      <c r="A142" s="13"/>
      <c r="N142" s="67"/>
      <c r="O142" s="67"/>
      <c r="P142" s="67"/>
    </row>
    <row r="143" spans="1:16" ht="15.75">
      <c r="A143" s="13"/>
      <c r="N143" s="67"/>
      <c r="O143" s="67"/>
      <c r="P143" s="67"/>
    </row>
    <row r="144" spans="1:16" ht="15.75">
      <c r="A144" s="13"/>
      <c r="N144" s="67"/>
      <c r="O144" s="67"/>
      <c r="P144" s="67"/>
    </row>
    <row r="145" spans="1:16" ht="15.75">
      <c r="A145" s="13"/>
      <c r="N145" s="67"/>
      <c r="O145" s="67"/>
      <c r="P145" s="67"/>
    </row>
    <row r="146" spans="1:16" ht="15.75">
      <c r="A146" s="13"/>
      <c r="N146" s="67"/>
      <c r="O146" s="67"/>
      <c r="P146" s="67"/>
    </row>
    <row r="147" spans="14:16" ht="15.75">
      <c r="N147" s="67"/>
      <c r="O147" s="67"/>
      <c r="P147" s="67"/>
    </row>
    <row r="148" spans="14:16" ht="15.75">
      <c r="N148" s="67"/>
      <c r="O148" s="67"/>
      <c r="P148" s="67"/>
    </row>
    <row r="149" spans="14:16" ht="15.75">
      <c r="N149" s="67"/>
      <c r="O149" s="67"/>
      <c r="P149" s="67"/>
    </row>
    <row r="150" spans="14:16" ht="15.75">
      <c r="N150" s="67"/>
      <c r="O150" s="67"/>
      <c r="P150" s="67"/>
    </row>
    <row r="151" spans="1:16" ht="15.75">
      <c r="A151" s="13"/>
      <c r="B151" s="13"/>
      <c r="C151" s="13"/>
      <c r="D151" s="13"/>
      <c r="E151" s="13"/>
      <c r="F151" s="13"/>
      <c r="N151" s="67"/>
      <c r="O151" s="67"/>
      <c r="P151" s="67"/>
    </row>
    <row r="152" spans="14:16" ht="15.75">
      <c r="N152" s="67"/>
      <c r="O152" s="67"/>
      <c r="P152" s="67"/>
    </row>
    <row r="153" spans="14:16" ht="15.75">
      <c r="N153" s="67"/>
      <c r="O153" s="67"/>
      <c r="P153" s="67"/>
    </row>
    <row r="154" spans="14:16" ht="15.75">
      <c r="N154" s="67"/>
      <c r="O154" s="67"/>
      <c r="P154" s="67"/>
    </row>
    <row r="155" spans="14:16" ht="15.75">
      <c r="N155" s="67"/>
      <c r="O155" s="67"/>
      <c r="P155" s="67"/>
    </row>
    <row r="156" spans="14:16" ht="15.75">
      <c r="N156" s="67"/>
      <c r="O156" s="67"/>
      <c r="P156" s="67"/>
    </row>
    <row r="157" spans="14:16" ht="15.75">
      <c r="N157" s="67"/>
      <c r="O157" s="67"/>
      <c r="P157" s="67"/>
    </row>
    <row r="158" spans="14:16" ht="15.75">
      <c r="N158" s="67"/>
      <c r="O158" s="67"/>
      <c r="P158" s="67"/>
    </row>
    <row r="159" spans="14:16" ht="15.75">
      <c r="N159" s="67"/>
      <c r="O159" s="67"/>
      <c r="P159" s="67"/>
    </row>
    <row r="160" spans="14:16" ht="15.75">
      <c r="N160" s="67"/>
      <c r="O160" s="67"/>
      <c r="P160" s="67"/>
    </row>
    <row r="161" spans="14:16" ht="15.75">
      <c r="N161" s="67"/>
      <c r="O161" s="67"/>
      <c r="P161" s="67"/>
    </row>
    <row r="162" spans="14:16" ht="15.75">
      <c r="N162" s="67"/>
      <c r="O162" s="67"/>
      <c r="P162" s="67"/>
    </row>
    <row r="163" spans="14:16" ht="15.75">
      <c r="N163" s="67"/>
      <c r="O163" s="67"/>
      <c r="P163" s="67"/>
    </row>
    <row r="164" spans="14:16" ht="15.75">
      <c r="N164" s="67"/>
      <c r="O164" s="67"/>
      <c r="P164" s="67"/>
    </row>
    <row r="165" spans="14:16" ht="15.75">
      <c r="N165" s="67"/>
      <c r="O165" s="67"/>
      <c r="P165" s="67"/>
    </row>
    <row r="166" spans="1:16" ht="15.75">
      <c r="A166" s="13"/>
      <c r="B166" s="13"/>
      <c r="C166" s="13"/>
      <c r="D166" s="13"/>
      <c r="E166" s="13"/>
      <c r="F166" s="13"/>
      <c r="N166" s="67"/>
      <c r="O166" s="67"/>
      <c r="P166" s="67"/>
    </row>
    <row r="167" spans="14:16" ht="15.75">
      <c r="N167" s="67"/>
      <c r="O167" s="67"/>
      <c r="P167" s="67"/>
    </row>
    <row r="168" spans="14:16" ht="15.75">
      <c r="N168" s="67"/>
      <c r="O168" s="67"/>
      <c r="P168" s="67"/>
    </row>
    <row r="169" spans="14:16" ht="15.75">
      <c r="N169" s="67"/>
      <c r="O169" s="67"/>
      <c r="P169" s="67"/>
    </row>
    <row r="170" spans="14:16" ht="15.75">
      <c r="N170" s="67"/>
      <c r="O170" s="67"/>
      <c r="P170" s="67"/>
    </row>
    <row r="171" spans="1:16" ht="15.75">
      <c r="A171" s="13"/>
      <c r="B171" s="13"/>
      <c r="C171" s="13"/>
      <c r="D171" s="13"/>
      <c r="E171" s="13"/>
      <c r="F171" s="13"/>
      <c r="N171" s="67"/>
      <c r="O171" s="67"/>
      <c r="P171" s="67"/>
    </row>
    <row r="172" spans="14:16" ht="15.75">
      <c r="N172" s="67"/>
      <c r="O172" s="67"/>
      <c r="P172" s="67"/>
    </row>
    <row r="173" spans="14:16" ht="15.75">
      <c r="N173" s="67"/>
      <c r="O173" s="67"/>
      <c r="P173" s="67"/>
    </row>
    <row r="174" spans="14:16" ht="15.75">
      <c r="N174" s="67"/>
      <c r="O174" s="67"/>
      <c r="P174" s="67"/>
    </row>
    <row r="175" spans="1:16" ht="15.75">
      <c r="A175" s="13"/>
      <c r="B175" s="13"/>
      <c r="C175" s="13"/>
      <c r="D175" s="13"/>
      <c r="E175" s="13"/>
      <c r="F175" s="13"/>
      <c r="N175" s="67"/>
      <c r="O175" s="67"/>
      <c r="P175" s="67"/>
    </row>
    <row r="176" spans="14:16" ht="15.75">
      <c r="N176" s="67"/>
      <c r="O176" s="67"/>
      <c r="P176" s="67"/>
    </row>
    <row r="177" spans="14:16" ht="15.75">
      <c r="N177" s="67"/>
      <c r="O177" s="67"/>
      <c r="P177" s="67"/>
    </row>
    <row r="178" spans="1:16" ht="15.75">
      <c r="A178" s="13"/>
      <c r="B178" s="13"/>
      <c r="C178" s="13"/>
      <c r="D178" s="13"/>
      <c r="E178" s="13"/>
      <c r="F178" s="13"/>
      <c r="N178" s="67"/>
      <c r="O178" s="67"/>
      <c r="P178" s="67"/>
    </row>
    <row r="179" spans="14:16" ht="15.75">
      <c r="N179" s="67"/>
      <c r="O179" s="67"/>
      <c r="P179" s="67"/>
    </row>
    <row r="180" spans="14:16" ht="15.75">
      <c r="N180" s="67"/>
      <c r="O180" s="67"/>
      <c r="P180" s="67"/>
    </row>
    <row r="181" spans="14:16" ht="15.75">
      <c r="N181" s="67"/>
      <c r="O181" s="67"/>
      <c r="P181" s="67"/>
    </row>
    <row r="182" spans="14:16" ht="15.75">
      <c r="N182" s="67"/>
      <c r="O182" s="67"/>
      <c r="P182" s="67"/>
    </row>
    <row r="183" spans="14:16" ht="15.75">
      <c r="N183" s="67"/>
      <c r="O183" s="67"/>
      <c r="P183" s="67"/>
    </row>
    <row r="184" spans="14:16" ht="15.75">
      <c r="N184" s="67"/>
      <c r="O184" s="67"/>
      <c r="P184" s="67"/>
    </row>
    <row r="185" spans="14:16" ht="15.75">
      <c r="N185" s="67"/>
      <c r="O185" s="67"/>
      <c r="P185" s="67"/>
    </row>
    <row r="186" spans="14:16" ht="15.75">
      <c r="N186" s="67"/>
      <c r="O186" s="67"/>
      <c r="P186" s="67"/>
    </row>
    <row r="187" spans="14:16" ht="15.75">
      <c r="N187" s="67"/>
      <c r="O187" s="67"/>
      <c r="P187" s="67"/>
    </row>
    <row r="188" spans="14:16" ht="15.75">
      <c r="N188" s="67"/>
      <c r="O188" s="67"/>
      <c r="P188" s="67"/>
    </row>
    <row r="189" spans="14:16" ht="15.75">
      <c r="N189" s="67"/>
      <c r="O189" s="67"/>
      <c r="P189" s="67"/>
    </row>
    <row r="190" spans="14:16" ht="15.75">
      <c r="N190" s="67"/>
      <c r="O190" s="67"/>
      <c r="P190" s="67"/>
    </row>
    <row r="191" spans="14:16" ht="15.75">
      <c r="N191" s="67"/>
      <c r="O191" s="67"/>
      <c r="P191" s="67"/>
    </row>
    <row r="192" spans="14:16" ht="15.75">
      <c r="N192" s="67"/>
      <c r="O192" s="67"/>
      <c r="P192" s="67"/>
    </row>
    <row r="193" spans="14:16" ht="15.75">
      <c r="N193" s="67"/>
      <c r="O193" s="67"/>
      <c r="P193" s="67"/>
    </row>
    <row r="194" spans="14:16" ht="15.75">
      <c r="N194" s="67"/>
      <c r="O194" s="67"/>
      <c r="P194" s="67"/>
    </row>
    <row r="195" spans="5:17" s="13" customFormat="1" ht="15.75">
      <c r="E195" s="94"/>
      <c r="F195" s="94"/>
      <c r="Q195" s="91"/>
    </row>
    <row r="196" spans="5:16" ht="15.75">
      <c r="E196" s="95"/>
      <c r="F196" s="95"/>
      <c r="N196" s="68"/>
      <c r="O196" s="68"/>
      <c r="P196" s="68"/>
    </row>
    <row r="197" spans="5:13" ht="15.75">
      <c r="E197" s="95"/>
      <c r="F197" s="95"/>
      <c r="G197" s="95"/>
      <c r="H197" s="95"/>
      <c r="I197" s="95"/>
      <c r="J197" s="95"/>
      <c r="K197" s="95"/>
      <c r="L197" s="95"/>
      <c r="M197" s="95"/>
    </row>
    <row r="198" spans="5:6" ht="15.75">
      <c r="E198" s="95"/>
      <c r="F198" s="95"/>
    </row>
    <row r="199" spans="5:17" s="13" customFormat="1" ht="15.75">
      <c r="E199" s="94"/>
      <c r="F199" s="94"/>
      <c r="Q199" s="91"/>
    </row>
    <row r="200" spans="5:6" ht="15.75">
      <c r="E200" s="95"/>
      <c r="F200" s="95"/>
    </row>
    <row r="201" spans="5:6" ht="15.75">
      <c r="E201" s="95"/>
      <c r="F201" s="95"/>
    </row>
    <row r="202" spans="5:6" ht="15.75">
      <c r="E202" s="95"/>
      <c r="F202" s="95"/>
    </row>
    <row r="203" spans="5:17" s="13" customFormat="1" ht="15.75">
      <c r="E203" s="94"/>
      <c r="F203" s="94"/>
      <c r="Q203" s="90"/>
    </row>
    <row r="204" spans="5:6" ht="15.75">
      <c r="E204" s="95"/>
      <c r="F204" s="95"/>
    </row>
    <row r="205" spans="5:6" ht="15.75">
      <c r="E205" s="95"/>
      <c r="F205" s="95"/>
    </row>
    <row r="206" spans="5:6" ht="15.75">
      <c r="E206" s="95"/>
      <c r="F206" s="95"/>
    </row>
    <row r="207" spans="5:6" ht="15.75">
      <c r="E207" s="95"/>
      <c r="F207" s="95"/>
    </row>
    <row r="208" spans="5:6" ht="15.75">
      <c r="E208" s="95"/>
      <c r="F208" s="95"/>
    </row>
    <row r="209" spans="5:6" ht="15.75">
      <c r="E209" s="95"/>
      <c r="F209" s="95"/>
    </row>
    <row r="210" spans="5:6" ht="15.75">
      <c r="E210" s="95"/>
      <c r="F210" s="95"/>
    </row>
    <row r="211" spans="5:6" ht="15.75">
      <c r="E211" s="95"/>
      <c r="F211" s="95"/>
    </row>
    <row r="212" spans="5:6" ht="15.75">
      <c r="E212" s="95"/>
      <c r="F212" s="95"/>
    </row>
    <row r="213" spans="5:17" s="13" customFormat="1" ht="15.75">
      <c r="E213" s="94"/>
      <c r="F213" s="94"/>
      <c r="Q213" s="90"/>
    </row>
    <row r="214" spans="5:6" ht="15.75">
      <c r="E214" s="95"/>
      <c r="F214" s="95"/>
    </row>
    <row r="215" spans="5:6" ht="15.75">
      <c r="E215" s="95"/>
      <c r="F215" s="95"/>
    </row>
    <row r="216" spans="5:6" ht="15.75">
      <c r="E216" s="95"/>
      <c r="F216" s="95"/>
    </row>
    <row r="217" spans="5:6" ht="15.75">
      <c r="E217" s="95"/>
      <c r="F217" s="95"/>
    </row>
    <row r="218" spans="5:6" ht="15.75">
      <c r="E218" s="95"/>
      <c r="F218" s="95"/>
    </row>
    <row r="219" spans="5:6" ht="15.75">
      <c r="E219" s="95"/>
      <c r="F219" s="95"/>
    </row>
    <row r="220" spans="5:6" ht="15.75">
      <c r="E220" s="95"/>
      <c r="F220" s="95"/>
    </row>
    <row r="221" spans="5:6" ht="15.75">
      <c r="E221" s="95"/>
      <c r="F221" s="95"/>
    </row>
    <row r="222" spans="5:6" ht="15.75">
      <c r="E222" s="95"/>
      <c r="F222" s="95"/>
    </row>
    <row r="223" spans="5:6" ht="15.75">
      <c r="E223" s="95"/>
      <c r="F223" s="95"/>
    </row>
    <row r="224" spans="5:17" s="13" customFormat="1" ht="15.75">
      <c r="E224" s="94"/>
      <c r="F224" s="94"/>
      <c r="Q224" s="90"/>
    </row>
    <row r="225" spans="5:6" ht="15.75">
      <c r="E225" s="95"/>
      <c r="F225" s="95"/>
    </row>
    <row r="226" spans="5:6" ht="15.75">
      <c r="E226" s="95"/>
      <c r="F226" s="95"/>
    </row>
    <row r="227" spans="5:6" ht="15.75">
      <c r="E227" s="95"/>
      <c r="F227" s="95"/>
    </row>
    <row r="228" spans="5:6" ht="15.75">
      <c r="E228" s="95"/>
      <c r="F228" s="95"/>
    </row>
    <row r="229" spans="5:6" ht="15.75">
      <c r="E229" s="95"/>
      <c r="F229" s="95"/>
    </row>
    <row r="230" spans="5:6" ht="15.75">
      <c r="E230" s="95"/>
      <c r="F230" s="95"/>
    </row>
    <row r="231" spans="5:17" s="13" customFormat="1" ht="15.75">
      <c r="E231" s="94"/>
      <c r="F231" s="94"/>
      <c r="Q231" s="90"/>
    </row>
    <row r="232" spans="5:6" ht="15.75">
      <c r="E232" s="95"/>
      <c r="F232" s="95"/>
    </row>
    <row r="233" spans="5:6" ht="15.75">
      <c r="E233" s="95"/>
      <c r="F233" s="95"/>
    </row>
    <row r="234" spans="5:6" ht="15.75">
      <c r="E234" s="95"/>
      <c r="F234" s="95"/>
    </row>
    <row r="235" spans="5:6" ht="15.75">
      <c r="E235" s="95"/>
      <c r="F235" s="95"/>
    </row>
    <row r="236" spans="5:6" ht="15.75">
      <c r="E236" s="95"/>
      <c r="F236" s="95"/>
    </row>
    <row r="237" spans="5:6" ht="15.75">
      <c r="E237" s="95"/>
      <c r="F237" s="95"/>
    </row>
    <row r="238" spans="5:6" ht="15.75">
      <c r="E238" s="95"/>
      <c r="F238" s="95"/>
    </row>
    <row r="239" spans="5:6" ht="15.75">
      <c r="E239" s="95"/>
      <c r="F239" s="95"/>
    </row>
    <row r="240" spans="5:6" ht="15.75">
      <c r="E240" s="95"/>
      <c r="F240" s="95"/>
    </row>
    <row r="241" spans="5:6" ht="15.75">
      <c r="E241" s="95"/>
      <c r="F241" s="95"/>
    </row>
    <row r="242" spans="5:6" ht="15.75">
      <c r="E242" s="95"/>
      <c r="F242" s="95"/>
    </row>
    <row r="243" spans="5:6" ht="15.75">
      <c r="E243" s="95"/>
      <c r="F243" s="95"/>
    </row>
    <row r="244" spans="5:6" ht="15.75">
      <c r="E244" s="95"/>
      <c r="F244" s="95"/>
    </row>
    <row r="245" spans="5:6" ht="15.75">
      <c r="E245" s="95"/>
      <c r="F245" s="95"/>
    </row>
    <row r="246" spans="5:6" ht="15.75">
      <c r="E246" s="95"/>
      <c r="F246" s="95"/>
    </row>
    <row r="247" spans="5:6" ht="15.75">
      <c r="E247" s="95"/>
      <c r="F247" s="95"/>
    </row>
    <row r="248" spans="5:6" ht="15.75">
      <c r="E248" s="95"/>
      <c r="F248" s="95"/>
    </row>
    <row r="249" spans="5:6" ht="15.75">
      <c r="E249" s="95"/>
      <c r="F249" s="95"/>
    </row>
    <row r="250" spans="5:6" ht="15.75">
      <c r="E250" s="95"/>
      <c r="F250" s="95"/>
    </row>
    <row r="251" spans="5:6" ht="15.75">
      <c r="E251" s="95"/>
      <c r="F251" s="95"/>
    </row>
    <row r="252" spans="5:6" ht="15.75">
      <c r="E252" s="95"/>
      <c r="F252" s="95"/>
    </row>
    <row r="253" spans="5:6" ht="15.75">
      <c r="E253" s="95"/>
      <c r="F253" s="95"/>
    </row>
    <row r="254" spans="5:6" ht="15.75">
      <c r="E254" s="95"/>
      <c r="F254" s="95"/>
    </row>
    <row r="255" spans="5:6" ht="15.75">
      <c r="E255" s="95"/>
      <c r="F255" s="95"/>
    </row>
    <row r="256" spans="5:6" ht="15.75">
      <c r="E256" s="95"/>
      <c r="F256" s="95"/>
    </row>
    <row r="257" spans="5:6" ht="15.75">
      <c r="E257" s="95"/>
      <c r="F257" s="95"/>
    </row>
    <row r="258" spans="5:6" ht="15.75">
      <c r="E258" s="95"/>
      <c r="F258" s="95"/>
    </row>
    <row r="259" spans="5:16" ht="15.75">
      <c r="E259" s="95"/>
      <c r="F259" s="95"/>
      <c r="N259" s="31"/>
      <c r="O259" s="31"/>
      <c r="P259" s="31"/>
    </row>
    <row r="260" spans="5:16" ht="15.75">
      <c r="E260" s="95"/>
      <c r="F260" s="95"/>
      <c r="N260" s="31"/>
      <c r="O260" s="31"/>
      <c r="P260" s="31"/>
    </row>
    <row r="261" spans="5:17" s="13" customFormat="1" ht="15.75">
      <c r="E261" s="94"/>
      <c r="F261" s="94"/>
      <c r="N261" s="41"/>
      <c r="O261" s="41"/>
      <c r="P261" s="41"/>
      <c r="Q261" s="90"/>
    </row>
    <row r="262" spans="5:16" ht="15.75">
      <c r="E262" s="95"/>
      <c r="F262" s="95"/>
      <c r="N262" s="31"/>
      <c r="O262" s="31"/>
      <c r="P262" s="31"/>
    </row>
    <row r="263" spans="5:16" ht="15.75">
      <c r="E263" s="95"/>
      <c r="F263" s="95"/>
      <c r="N263" s="31"/>
      <c r="O263" s="31"/>
      <c r="P263" s="31"/>
    </row>
    <row r="265" spans="5:17" s="13" customFormat="1" ht="15.75">
      <c r="E265" s="94"/>
      <c r="F265" s="94"/>
      <c r="Q265" s="90"/>
    </row>
    <row r="266" spans="5:6" ht="15.75">
      <c r="E266" s="95"/>
      <c r="F266" s="95"/>
    </row>
    <row r="267" spans="5:6" ht="15.75">
      <c r="E267" s="95"/>
      <c r="F267" s="95"/>
    </row>
    <row r="268" spans="5:6" ht="15.75">
      <c r="E268" s="95"/>
      <c r="F268" s="95"/>
    </row>
    <row r="269" spans="5:17" s="13" customFormat="1" ht="15.75">
      <c r="E269" s="94"/>
      <c r="F269" s="94"/>
      <c r="Q269" s="90"/>
    </row>
    <row r="270" spans="5:6" ht="15.75">
      <c r="E270" s="95"/>
      <c r="F270" s="95"/>
    </row>
    <row r="271" spans="5:6" ht="15.75">
      <c r="E271" s="95"/>
      <c r="F271" s="95"/>
    </row>
    <row r="272" spans="5:6" ht="15.75">
      <c r="E272" s="95"/>
      <c r="F272" s="95"/>
    </row>
    <row r="273" spans="5:6" ht="15.75">
      <c r="E273" s="95"/>
      <c r="F273" s="95"/>
    </row>
    <row r="274" spans="5:17" s="13" customFormat="1" ht="15.75">
      <c r="E274" s="94"/>
      <c r="F274" s="94"/>
      <c r="G274" s="94"/>
      <c r="Q274" s="90"/>
    </row>
    <row r="275" spans="5:6" ht="15.75">
      <c r="E275" s="95"/>
      <c r="F275" s="95"/>
    </row>
    <row r="276" spans="5:6" ht="15.75">
      <c r="E276" s="95"/>
      <c r="F276" s="95"/>
    </row>
    <row r="277" spans="5:6" ht="15.75">
      <c r="E277" s="95"/>
      <c r="F277" s="95"/>
    </row>
    <row r="278" spans="5:17" s="13" customFormat="1" ht="15.75">
      <c r="E278" s="94"/>
      <c r="F278" s="94"/>
      <c r="G278" s="94"/>
      <c r="Q278" s="90"/>
    </row>
    <row r="279" spans="5:6" ht="15.75">
      <c r="E279" s="95"/>
      <c r="F279" s="95"/>
    </row>
    <row r="280" spans="5:6" ht="15.75">
      <c r="E280" s="95"/>
      <c r="F280" s="95"/>
    </row>
    <row r="281" spans="5:6" ht="15.75">
      <c r="E281" s="95"/>
      <c r="F281" s="95"/>
    </row>
    <row r="282" spans="5:6" ht="15.75">
      <c r="E282" s="95"/>
      <c r="F282" s="95"/>
    </row>
    <row r="283" spans="5:17" s="13" customFormat="1" ht="15.75">
      <c r="E283" s="94"/>
      <c r="F283" s="94"/>
      <c r="Q283" s="90"/>
    </row>
    <row r="284" spans="5:6" ht="15.75">
      <c r="E284" s="95"/>
      <c r="F284" s="95"/>
    </row>
    <row r="285" spans="5:6" ht="15.75">
      <c r="E285" s="95"/>
      <c r="F285" s="95"/>
    </row>
    <row r="287" spans="5:6" ht="15.75">
      <c r="E287" s="95"/>
      <c r="F287" s="95"/>
    </row>
    <row r="288" spans="5:17" s="13" customFormat="1" ht="15.75">
      <c r="E288" s="94"/>
      <c r="F288" s="94"/>
      <c r="Q288" s="90"/>
    </row>
    <row r="289" spans="5:6" ht="15.75">
      <c r="E289" s="95"/>
      <c r="F289" s="95"/>
    </row>
    <row r="290" spans="5:6" ht="15.75">
      <c r="E290" s="95"/>
      <c r="F290" s="95"/>
    </row>
    <row r="291" spans="5:6" ht="15.75">
      <c r="E291" s="95"/>
      <c r="F291" s="95"/>
    </row>
    <row r="292" spans="5:17" s="13" customFormat="1" ht="15.75">
      <c r="E292" s="94"/>
      <c r="F292" s="94"/>
      <c r="Q292" s="90"/>
    </row>
    <row r="293" spans="5:16" ht="15.75">
      <c r="E293" s="95"/>
      <c r="F293" s="95"/>
      <c r="N293" s="66"/>
      <c r="O293" s="66"/>
      <c r="P293" s="66"/>
    </row>
    <row r="294" spans="5:6" ht="15.75">
      <c r="E294" s="95"/>
      <c r="F294" s="95"/>
    </row>
    <row r="297" spans="5:6" ht="23.25" customHeight="1">
      <c r="E297" s="96"/>
      <c r="F297" s="96"/>
    </row>
  </sheetData>
  <mergeCells count="1">
    <mergeCell ref="E1:G1"/>
  </mergeCells>
  <printOptions headings="1"/>
  <pageMargins left="0.75" right="0.75" top="1" bottom="1" header="0.5" footer="0.5"/>
  <pageSetup horizontalDpi="600" verticalDpi="600" orientation="portrait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8"/>
  <sheetViews>
    <sheetView view="pageBreakPreview" zoomScale="60" workbookViewId="0" topLeftCell="A1">
      <selection activeCell="A1" sqref="A1:E1"/>
    </sheetView>
  </sheetViews>
  <sheetFormatPr defaultColWidth="9.140625" defaultRowHeight="12.75"/>
  <cols>
    <col min="1" max="1" width="80.140625" style="0" customWidth="1"/>
    <col min="2" max="3" width="11.8515625" style="0" customWidth="1"/>
    <col min="4" max="4" width="10.7109375" style="0" customWidth="1"/>
    <col min="5" max="5" width="10.421875" style="0" customWidth="1"/>
  </cols>
  <sheetData>
    <row r="1" spans="1:5" ht="15.75">
      <c r="A1" s="295"/>
      <c r="B1" s="295"/>
      <c r="C1" s="295"/>
      <c r="D1" s="295"/>
      <c r="E1" s="295"/>
    </row>
    <row r="2" spans="1:5" ht="15.75">
      <c r="A2" s="296" t="s">
        <v>335</v>
      </c>
      <c r="B2" s="296"/>
      <c r="C2" s="296"/>
      <c r="D2" s="296"/>
      <c r="E2" s="296"/>
    </row>
    <row r="3" spans="1:5" ht="15.75">
      <c r="A3" s="296" t="s">
        <v>293</v>
      </c>
      <c r="B3" s="296"/>
      <c r="C3" s="296"/>
      <c r="D3" s="296"/>
      <c r="E3" s="296"/>
    </row>
    <row r="4" spans="1:5" ht="15.75">
      <c r="A4" s="1"/>
      <c r="B4" s="1"/>
      <c r="C4" s="1"/>
      <c r="D4" s="1"/>
      <c r="E4" s="1"/>
    </row>
    <row r="5" spans="1:5" ht="49.5" customHeight="1">
      <c r="A5" s="120" t="s">
        <v>287</v>
      </c>
      <c r="B5" s="121" t="s">
        <v>288</v>
      </c>
      <c r="C5" s="121" t="s">
        <v>289</v>
      </c>
      <c r="D5" s="121" t="s">
        <v>290</v>
      </c>
      <c r="E5" s="121" t="s">
        <v>291</v>
      </c>
    </row>
    <row r="6" spans="1:5" ht="15.75">
      <c r="A6" s="1"/>
      <c r="B6" s="122"/>
      <c r="C6" s="122"/>
      <c r="D6" s="122"/>
      <c r="E6" s="122"/>
    </row>
    <row r="7" spans="1:5" ht="15.75">
      <c r="A7" s="51" t="s">
        <v>30</v>
      </c>
      <c r="B7" s="122">
        <v>9653</v>
      </c>
      <c r="C7" s="122">
        <v>0</v>
      </c>
      <c r="D7" s="122">
        <v>0</v>
      </c>
      <c r="E7" s="122">
        <f aca="true" t="shared" si="0" ref="E7:E18">SUM(B7:D7)</f>
        <v>9653</v>
      </c>
    </row>
    <row r="8" spans="1:5" ht="15.75">
      <c r="A8" s="13" t="s">
        <v>263</v>
      </c>
      <c r="B8" s="122">
        <v>0</v>
      </c>
      <c r="C8" s="122">
        <v>0</v>
      </c>
      <c r="D8" s="122">
        <v>0</v>
      </c>
      <c r="E8" s="122">
        <f t="shared" si="0"/>
        <v>0</v>
      </c>
    </row>
    <row r="9" spans="1:5" ht="15.75">
      <c r="A9" s="11" t="s">
        <v>244</v>
      </c>
      <c r="B9" s="122">
        <v>27611</v>
      </c>
      <c r="C9" s="122">
        <v>0</v>
      </c>
      <c r="D9" s="122">
        <v>0</v>
      </c>
      <c r="E9" s="122">
        <f t="shared" si="0"/>
        <v>27611</v>
      </c>
    </row>
    <row r="10" spans="1:5" ht="15.75">
      <c r="A10" s="11" t="s">
        <v>219</v>
      </c>
      <c r="B10" s="122">
        <v>0</v>
      </c>
      <c r="C10" s="122">
        <v>2432</v>
      </c>
      <c r="D10" s="122">
        <v>0</v>
      </c>
      <c r="E10" s="122">
        <f t="shared" si="0"/>
        <v>2432</v>
      </c>
    </row>
    <row r="11" spans="1:5" ht="15.75">
      <c r="A11" s="11" t="s">
        <v>246</v>
      </c>
      <c r="B11" s="122">
        <v>28318</v>
      </c>
      <c r="C11" s="122">
        <v>0</v>
      </c>
      <c r="D11" s="122">
        <v>0</v>
      </c>
      <c r="E11" s="122">
        <f t="shared" si="0"/>
        <v>28318</v>
      </c>
    </row>
    <row r="12" spans="1:5" ht="15.75">
      <c r="A12" s="13" t="s">
        <v>353</v>
      </c>
      <c r="B12" s="122">
        <v>0</v>
      </c>
      <c r="C12" s="122">
        <v>2975</v>
      </c>
      <c r="D12" s="122">
        <v>0</v>
      </c>
      <c r="E12" s="122">
        <f t="shared" si="0"/>
        <v>2975</v>
      </c>
    </row>
    <row r="13" spans="1:5" ht="15.75">
      <c r="A13" s="11" t="s">
        <v>222</v>
      </c>
      <c r="B13" s="122">
        <v>586</v>
      </c>
      <c r="C13" s="122">
        <v>471</v>
      </c>
      <c r="D13" s="122">
        <v>0</v>
      </c>
      <c r="E13" s="122">
        <f t="shared" si="0"/>
        <v>1057</v>
      </c>
    </row>
    <row r="14" spans="1:5" ht="15.75">
      <c r="A14" s="11" t="s">
        <v>336</v>
      </c>
      <c r="B14" s="122">
        <v>0</v>
      </c>
      <c r="C14" s="122">
        <v>30</v>
      </c>
      <c r="D14" s="122">
        <v>0</v>
      </c>
      <c r="E14" s="122">
        <f t="shared" si="0"/>
        <v>30</v>
      </c>
    </row>
    <row r="15" spans="1:5" ht="15.75">
      <c r="A15" s="71" t="s">
        <v>327</v>
      </c>
      <c r="B15" s="122">
        <v>0</v>
      </c>
      <c r="C15" s="122">
        <v>0</v>
      </c>
      <c r="D15" s="122">
        <v>0</v>
      </c>
      <c r="E15" s="122">
        <f t="shared" si="0"/>
        <v>0</v>
      </c>
    </row>
    <row r="16" spans="1:5" ht="15.75">
      <c r="A16" s="71" t="s">
        <v>410</v>
      </c>
      <c r="B16" s="122">
        <v>0</v>
      </c>
      <c r="C16" s="122">
        <v>16</v>
      </c>
      <c r="D16" s="122">
        <v>0</v>
      </c>
      <c r="E16" s="122">
        <f t="shared" si="0"/>
        <v>16</v>
      </c>
    </row>
    <row r="17" spans="1:5" ht="15.75">
      <c r="A17" s="11" t="s">
        <v>235</v>
      </c>
      <c r="B17" s="122">
        <v>2322</v>
      </c>
      <c r="C17" s="122">
        <v>0</v>
      </c>
      <c r="D17" s="122">
        <v>0</v>
      </c>
      <c r="E17" s="122">
        <f t="shared" si="0"/>
        <v>2322</v>
      </c>
    </row>
    <row r="18" spans="1:5" ht="15.75">
      <c r="A18" s="255" t="s">
        <v>264</v>
      </c>
      <c r="B18" s="123">
        <v>203</v>
      </c>
      <c r="C18" s="123">
        <v>0</v>
      </c>
      <c r="D18" s="123">
        <v>0</v>
      </c>
      <c r="E18" s="123">
        <f t="shared" si="0"/>
        <v>203</v>
      </c>
    </row>
    <row r="19" spans="1:5" ht="15.75">
      <c r="A19" s="89" t="s">
        <v>292</v>
      </c>
      <c r="B19" s="124">
        <f>SUM(B7:B18)</f>
        <v>68693</v>
      </c>
      <c r="C19" s="124">
        <f>SUM(C7:C18)</f>
        <v>5924</v>
      </c>
      <c r="D19" s="124">
        <f>SUM(D7:D18)</f>
        <v>0</v>
      </c>
      <c r="E19" s="124">
        <f>SUM(E7:E18)</f>
        <v>74617</v>
      </c>
    </row>
    <row r="20" spans="1:15" s="31" customFormat="1" ht="15.75">
      <c r="A20" s="71"/>
      <c r="B20" s="71"/>
      <c r="C20" s="71"/>
      <c r="D20" s="71"/>
      <c r="E20" s="71"/>
      <c r="F20" s="71"/>
      <c r="G20" s="83"/>
      <c r="H20" s="71"/>
      <c r="I20" s="71"/>
      <c r="J20" s="71"/>
      <c r="K20" s="73"/>
      <c r="L20" s="28"/>
      <c r="M20" s="28"/>
      <c r="N20" s="28"/>
      <c r="O20" s="79"/>
    </row>
    <row r="21" spans="1:17" s="2" customFormat="1" ht="15.75">
      <c r="A21" s="51"/>
      <c r="G21" s="89"/>
      <c r="N21" s="67"/>
      <c r="O21" s="67"/>
      <c r="P21" s="67"/>
      <c r="Q21" s="90"/>
    </row>
    <row r="22" spans="1:17" s="2" customFormat="1" ht="15.75">
      <c r="A22" s="13"/>
      <c r="G22" s="89"/>
      <c r="N22" s="67"/>
      <c r="O22" s="67"/>
      <c r="P22" s="67"/>
      <c r="Q22" s="90"/>
    </row>
    <row r="23" spans="1:17" s="2" customFormat="1" ht="15.75">
      <c r="A23" s="11"/>
      <c r="G23" s="89"/>
      <c r="N23" s="67"/>
      <c r="O23" s="67"/>
      <c r="P23" s="67"/>
      <c r="Q23" s="90"/>
    </row>
    <row r="24" spans="1:11" s="2" customFormat="1" ht="15.75">
      <c r="A24" s="11"/>
      <c r="B24" s="6"/>
      <c r="C24" s="6"/>
      <c r="D24" s="6"/>
      <c r="E24" s="7"/>
      <c r="F24" s="7"/>
      <c r="G24" s="59"/>
      <c r="H24" s="76"/>
      <c r="I24" s="18"/>
      <c r="J24" s="36"/>
      <c r="K24" s="34"/>
    </row>
    <row r="25" spans="1:17" s="2" customFormat="1" ht="15.75">
      <c r="A25" s="11"/>
      <c r="G25" s="89"/>
      <c r="N25" s="67"/>
      <c r="O25" s="67"/>
      <c r="P25" s="67"/>
      <c r="Q25" s="90"/>
    </row>
    <row r="26" spans="1:10" s="13" customFormat="1" ht="15.75">
      <c r="A26" s="11"/>
      <c r="B26" s="4"/>
      <c r="C26" s="4"/>
      <c r="D26" s="4"/>
      <c r="E26" s="4"/>
      <c r="F26" s="4"/>
      <c r="G26" s="77"/>
      <c r="H26" s="43"/>
      <c r="I26" s="43"/>
      <c r="J26" s="45"/>
    </row>
    <row r="27" spans="1:10" s="2" customFormat="1" ht="15.75">
      <c r="A27" s="11"/>
      <c r="B27" s="4"/>
      <c r="C27" s="6"/>
      <c r="D27" s="6"/>
      <c r="E27" s="6"/>
      <c r="F27" s="6"/>
      <c r="G27" s="77"/>
      <c r="H27" s="36"/>
      <c r="I27" s="36"/>
      <c r="J27" s="34"/>
    </row>
    <row r="28" spans="1:10" s="2" customFormat="1" ht="14.25" customHeight="1">
      <c r="A28" s="11"/>
      <c r="B28" s="4"/>
      <c r="C28" s="6"/>
      <c r="D28" s="6"/>
      <c r="E28" s="6"/>
      <c r="F28" s="6"/>
      <c r="G28" s="77"/>
      <c r="H28" s="36"/>
      <c r="I28" s="36"/>
      <c r="J28" s="34"/>
    </row>
  </sheetData>
  <mergeCells count="3">
    <mergeCell ref="A1:E1"/>
    <mergeCell ref="A2:E2"/>
    <mergeCell ref="A3:E3"/>
  </mergeCells>
  <printOptions headings="1"/>
  <pageMargins left="0.75" right="0.75" top="1" bottom="1" header="0.5" footer="0.5"/>
  <pageSetup horizontalDpi="600" verticalDpi="600" orientation="landscape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878"/>
  <sheetViews>
    <sheetView view="pageBreakPreview" zoomScaleSheetLayoutView="100" workbookViewId="0" topLeftCell="H166">
      <selection activeCell="I74" sqref="I74"/>
    </sheetView>
  </sheetViews>
  <sheetFormatPr defaultColWidth="9.140625" defaultRowHeight="12.75"/>
  <cols>
    <col min="1" max="1" width="3.28125" style="5" customWidth="1"/>
    <col min="2" max="2" width="4.8515625" style="6" customWidth="1"/>
    <col min="3" max="3" width="7.00390625" style="6" customWidth="1"/>
    <col min="4" max="4" width="2.140625" style="6" customWidth="1"/>
    <col min="5" max="5" width="55.7109375" style="6" customWidth="1"/>
    <col min="6" max="6" width="16.7109375" style="6" customWidth="1"/>
    <col min="7" max="8" width="21.7109375" style="2" customWidth="1"/>
    <col min="9" max="9" width="16.421875" style="31" customWidth="1"/>
    <col min="10" max="10" width="13.7109375" style="260" customWidth="1"/>
    <col min="11" max="11" width="12.140625" style="32" customWidth="1"/>
    <col min="12" max="16384" width="9.140625" style="1" customWidth="1"/>
  </cols>
  <sheetData>
    <row r="1" spans="1:11" ht="24" customHeight="1">
      <c r="A1" s="294"/>
      <c r="B1" s="294"/>
      <c r="C1" s="294"/>
      <c r="D1" s="294"/>
      <c r="E1" s="294"/>
      <c r="F1" s="294"/>
      <c r="G1" s="294"/>
      <c r="H1" s="66"/>
      <c r="I1" s="212"/>
      <c r="J1" s="259"/>
      <c r="K1" s="212"/>
    </row>
    <row r="2" spans="1:8" ht="15.75">
      <c r="A2" s="299" t="s">
        <v>335</v>
      </c>
      <c r="B2" s="299"/>
      <c r="C2" s="299"/>
      <c r="D2" s="299"/>
      <c r="E2" s="299"/>
      <c r="F2" s="299"/>
      <c r="G2" s="22"/>
      <c r="H2" s="22"/>
    </row>
    <row r="3" spans="1:8" ht="15.75">
      <c r="A3" s="299" t="s">
        <v>28</v>
      </c>
      <c r="B3" s="299"/>
      <c r="C3" s="299"/>
      <c r="D3" s="299"/>
      <c r="E3" s="299"/>
      <c r="F3" s="299"/>
      <c r="G3" s="22"/>
      <c r="H3" s="22"/>
    </row>
    <row r="4" spans="1:8" ht="15.75">
      <c r="A4" s="299" t="s">
        <v>13</v>
      </c>
      <c r="B4" s="299"/>
      <c r="C4" s="299"/>
      <c r="D4" s="299"/>
      <c r="E4" s="299"/>
      <c r="F4" s="299"/>
      <c r="G4" s="22"/>
      <c r="H4" s="22"/>
    </row>
    <row r="5" spans="1:8" ht="16.5" thickBot="1">
      <c r="A5" s="14"/>
      <c r="B5" s="14"/>
      <c r="C5" s="14"/>
      <c r="D5" s="14"/>
      <c r="E5" s="14"/>
      <c r="F5" s="14"/>
      <c r="G5" s="22"/>
      <c r="H5" s="22"/>
    </row>
    <row r="6" spans="1:11" ht="30" customHeight="1">
      <c r="A6" s="301" t="s">
        <v>29</v>
      </c>
      <c r="B6" s="301"/>
      <c r="C6" s="301"/>
      <c r="D6" s="301"/>
      <c r="E6" s="301"/>
      <c r="F6" s="300" t="s">
        <v>12</v>
      </c>
      <c r="G6" s="29" t="s">
        <v>21</v>
      </c>
      <c r="H6" s="29" t="s">
        <v>21</v>
      </c>
      <c r="I6" s="258" t="s">
        <v>436</v>
      </c>
      <c r="J6" s="261"/>
      <c r="K6" s="198"/>
    </row>
    <row r="7" spans="1:11" s="3" customFormat="1" ht="44.25" customHeight="1" thickBot="1">
      <c r="A7" s="301"/>
      <c r="B7" s="301"/>
      <c r="C7" s="301"/>
      <c r="D7" s="301"/>
      <c r="E7" s="301"/>
      <c r="F7" s="300"/>
      <c r="G7" s="30" t="s">
        <v>22</v>
      </c>
      <c r="H7" s="30" t="s">
        <v>419</v>
      </c>
      <c r="I7" s="30" t="s">
        <v>416</v>
      </c>
      <c r="J7" s="262" t="s">
        <v>420</v>
      </c>
      <c r="K7" s="199"/>
    </row>
    <row r="8" spans="1:11" s="2" customFormat="1" ht="15.75">
      <c r="A8" s="217" t="s">
        <v>30</v>
      </c>
      <c r="B8" s="245"/>
      <c r="C8" s="245"/>
      <c r="D8" s="245"/>
      <c r="E8" s="245"/>
      <c r="F8" s="245"/>
      <c r="G8" s="226">
        <f>SUM(G9+G14+G18+G58+G82+G87+G78)</f>
        <v>153960</v>
      </c>
      <c r="H8" s="226">
        <f>SUM(H9+H14+H18+H58+H82+H87+H78)</f>
        <v>153960</v>
      </c>
      <c r="I8" s="226">
        <f>SUM(I9+I14+I18+I58+I82+I87+I78)</f>
        <v>15394</v>
      </c>
      <c r="J8" s="263">
        <f>I8/H8*100</f>
        <v>9.998700961288646</v>
      </c>
      <c r="K8" s="34"/>
    </row>
    <row r="9" spans="1:11" s="2" customFormat="1" ht="15.75">
      <c r="A9" s="11" t="s">
        <v>31</v>
      </c>
      <c r="B9" s="4"/>
      <c r="C9" s="4" t="s">
        <v>11</v>
      </c>
      <c r="D9" s="4"/>
      <c r="E9" s="4"/>
      <c r="F9" s="6"/>
      <c r="G9" s="77">
        <f>SUM(G10)</f>
        <v>4998</v>
      </c>
      <c r="H9" s="77">
        <f>SUM(H10)</f>
        <v>4998</v>
      </c>
      <c r="I9" s="77">
        <f>SUM(I10)</f>
        <v>2457</v>
      </c>
      <c r="J9" s="264">
        <f aca="true" t="shared" si="0" ref="J9:J71">I9/H9*100</f>
        <v>49.159663865546214</v>
      </c>
      <c r="K9" s="34"/>
    </row>
    <row r="10" spans="1:11" s="2" customFormat="1" ht="15.75">
      <c r="A10" s="5"/>
      <c r="B10" s="6" t="s">
        <v>36</v>
      </c>
      <c r="C10" s="6"/>
      <c r="D10" s="6" t="s">
        <v>2</v>
      </c>
      <c r="E10" s="6"/>
      <c r="F10" s="6"/>
      <c r="G10" s="18">
        <f>SUM(G11+G12+G13)</f>
        <v>4998</v>
      </c>
      <c r="H10" s="18">
        <f>SUM(H11+H12+H13)</f>
        <v>4998</v>
      </c>
      <c r="I10" s="18">
        <v>2457</v>
      </c>
      <c r="J10" s="264">
        <f t="shared" si="0"/>
        <v>49.159663865546214</v>
      </c>
      <c r="K10" s="34"/>
    </row>
    <row r="11" spans="1:11" s="2" customFormat="1" ht="15.75">
      <c r="A11" s="5"/>
      <c r="B11" s="6"/>
      <c r="C11" s="6" t="s">
        <v>41</v>
      </c>
      <c r="D11" s="10" t="s">
        <v>38</v>
      </c>
      <c r="E11" s="6"/>
      <c r="F11" s="6"/>
      <c r="G11" s="18">
        <v>1980</v>
      </c>
      <c r="H11" s="18">
        <v>1980</v>
      </c>
      <c r="I11" s="18">
        <v>987</v>
      </c>
      <c r="J11" s="264">
        <f t="shared" si="0"/>
        <v>49.848484848484844</v>
      </c>
      <c r="K11" s="34"/>
    </row>
    <row r="12" spans="1:11" s="2" customFormat="1" ht="15.75">
      <c r="A12" s="5"/>
      <c r="B12" s="6"/>
      <c r="C12" s="6"/>
      <c r="D12" s="10" t="s">
        <v>37</v>
      </c>
      <c r="E12" s="6"/>
      <c r="F12" s="6"/>
      <c r="G12" s="18">
        <v>2172</v>
      </c>
      <c r="H12" s="18">
        <v>2172</v>
      </c>
      <c r="I12" s="18">
        <v>1086</v>
      </c>
      <c r="J12" s="264">
        <f t="shared" si="0"/>
        <v>50</v>
      </c>
      <c r="K12" s="34"/>
    </row>
    <row r="13" spans="1:11" s="2" customFormat="1" ht="15.75">
      <c r="A13" s="5"/>
      <c r="B13" s="6"/>
      <c r="C13" s="6"/>
      <c r="D13" s="10" t="s">
        <v>40</v>
      </c>
      <c r="E13" s="6"/>
      <c r="F13" s="6"/>
      <c r="G13" s="18">
        <v>846</v>
      </c>
      <c r="H13" s="18">
        <v>846</v>
      </c>
      <c r="I13" s="18">
        <v>384</v>
      </c>
      <c r="J13" s="264">
        <f t="shared" si="0"/>
        <v>45.39007092198582</v>
      </c>
      <c r="K13" s="34"/>
    </row>
    <row r="14" spans="1:11" s="2" customFormat="1" ht="15.75" customHeight="1">
      <c r="A14" s="11" t="s">
        <v>44</v>
      </c>
      <c r="B14" s="4"/>
      <c r="C14" s="4" t="s">
        <v>45</v>
      </c>
      <c r="D14" s="52"/>
      <c r="E14" s="52"/>
      <c r="F14" s="12"/>
      <c r="G14" s="77">
        <f>SUM(G15:G17)</f>
        <v>1350</v>
      </c>
      <c r="H14" s="77">
        <f>SUM(H15:H17)</f>
        <v>1350</v>
      </c>
      <c r="I14" s="77">
        <f>SUM(I15:I17)</f>
        <v>635</v>
      </c>
      <c r="J14" s="263">
        <f t="shared" si="0"/>
        <v>47.03703703703704</v>
      </c>
      <c r="K14" s="34"/>
    </row>
    <row r="15" spans="1:12" s="2" customFormat="1" ht="15.75">
      <c r="A15" s="5"/>
      <c r="B15" s="6"/>
      <c r="C15" s="6"/>
      <c r="D15" s="6" t="s">
        <v>23</v>
      </c>
      <c r="E15" s="6"/>
      <c r="F15" s="6"/>
      <c r="G15" s="17">
        <v>1121</v>
      </c>
      <c r="H15" s="17">
        <v>1121</v>
      </c>
      <c r="I15" s="17">
        <v>635</v>
      </c>
      <c r="J15" s="264">
        <f t="shared" si="0"/>
        <v>56.64585191793042</v>
      </c>
      <c r="K15" s="34"/>
      <c r="L15" s="24"/>
    </row>
    <row r="16" spans="1:12" s="2" customFormat="1" ht="15.75">
      <c r="A16" s="5"/>
      <c r="B16" s="6"/>
      <c r="C16" s="6"/>
      <c r="D16" s="6" t="s">
        <v>48</v>
      </c>
      <c r="E16" s="6"/>
      <c r="F16" s="6"/>
      <c r="G16" s="17">
        <v>0</v>
      </c>
      <c r="H16" s="17">
        <v>0</v>
      </c>
      <c r="I16" s="17">
        <v>0</v>
      </c>
      <c r="J16" s="264">
        <v>0</v>
      </c>
      <c r="K16" s="34"/>
      <c r="L16" s="24"/>
    </row>
    <row r="17" spans="1:12" s="2" customFormat="1" ht="15.75">
      <c r="A17" s="5"/>
      <c r="B17" s="6"/>
      <c r="C17" s="6"/>
      <c r="D17" s="6" t="s">
        <v>49</v>
      </c>
      <c r="E17" s="6"/>
      <c r="F17" s="6"/>
      <c r="G17" s="17">
        <v>229</v>
      </c>
      <c r="H17" s="17">
        <v>229</v>
      </c>
      <c r="I17" s="17">
        <v>0</v>
      </c>
      <c r="J17" s="264">
        <f t="shared" si="0"/>
        <v>0</v>
      </c>
      <c r="K17" s="34"/>
      <c r="L17" s="24"/>
    </row>
    <row r="18" spans="1:11" s="2" customFormat="1" ht="15.75">
      <c r="A18" s="11" t="s">
        <v>46</v>
      </c>
      <c r="B18" s="4"/>
      <c r="C18" s="4" t="s">
        <v>47</v>
      </c>
      <c r="D18" s="53"/>
      <c r="E18" s="4"/>
      <c r="F18" s="6"/>
      <c r="G18" s="77">
        <f>SUM(G19+G28+G36+G48+G53)</f>
        <v>11470</v>
      </c>
      <c r="H18" s="77">
        <f>SUM(H19+H28+H36+H48+H53)</f>
        <v>11470</v>
      </c>
      <c r="I18" s="77">
        <f>SUM(I19+I28+I36+I48+I53)</f>
        <v>6012</v>
      </c>
      <c r="J18" s="263">
        <f t="shared" si="0"/>
        <v>52.4149956408021</v>
      </c>
      <c r="K18" s="34"/>
    </row>
    <row r="19" spans="1:11" s="55" customFormat="1" ht="15.75">
      <c r="A19" s="9"/>
      <c r="B19" s="8" t="s">
        <v>50</v>
      </c>
      <c r="C19" s="8"/>
      <c r="D19" s="8" t="s">
        <v>3</v>
      </c>
      <c r="E19" s="9"/>
      <c r="F19" s="9"/>
      <c r="G19" s="200">
        <f>SUM(G22+G27+G20)</f>
        <v>1410</v>
      </c>
      <c r="H19" s="200">
        <f>SUM(H22+H27+H20)</f>
        <v>1410</v>
      </c>
      <c r="I19" s="200">
        <f>SUM(I22+I27+I20)</f>
        <v>172</v>
      </c>
      <c r="J19" s="264">
        <f t="shared" si="0"/>
        <v>12.198581560283687</v>
      </c>
      <c r="K19" s="54"/>
    </row>
    <row r="20" spans="1:11" s="55" customFormat="1" ht="15.75">
      <c r="A20" s="9"/>
      <c r="B20" s="8"/>
      <c r="C20" s="8" t="s">
        <v>51</v>
      </c>
      <c r="D20" s="8" t="s">
        <v>52</v>
      </c>
      <c r="E20" s="9"/>
      <c r="F20" s="9"/>
      <c r="G20" s="201">
        <f>SUM(G21)</f>
        <v>150</v>
      </c>
      <c r="H20" s="201">
        <f>SUM(H21)</f>
        <v>150</v>
      </c>
      <c r="I20" s="201">
        <f>SUM(I21)</f>
        <v>47</v>
      </c>
      <c r="J20" s="264">
        <f t="shared" si="0"/>
        <v>31.333333333333336</v>
      </c>
      <c r="K20" s="54"/>
    </row>
    <row r="21" spans="1:11" s="55" customFormat="1" ht="15.75">
      <c r="A21" s="9"/>
      <c r="B21" s="8"/>
      <c r="C21" s="8"/>
      <c r="D21" s="8"/>
      <c r="E21" s="9" t="s">
        <v>381</v>
      </c>
      <c r="F21" s="9"/>
      <c r="G21" s="201">
        <v>150</v>
      </c>
      <c r="H21" s="201">
        <v>150</v>
      </c>
      <c r="I21" s="201">
        <v>47</v>
      </c>
      <c r="J21" s="264">
        <f t="shared" si="0"/>
        <v>31.333333333333336</v>
      </c>
      <c r="K21" s="54"/>
    </row>
    <row r="22" spans="1:11" s="2" customFormat="1" ht="15.75">
      <c r="A22" s="5"/>
      <c r="B22" s="6"/>
      <c r="C22" s="6" t="s">
        <v>53</v>
      </c>
      <c r="D22" s="6" t="s">
        <v>54</v>
      </c>
      <c r="E22" s="6"/>
      <c r="F22" s="6"/>
      <c r="G22" s="18">
        <f>SUM(G23:G26)</f>
        <v>1260</v>
      </c>
      <c r="H22" s="18">
        <f>SUM(H23:H26)</f>
        <v>1260</v>
      </c>
      <c r="I22" s="18">
        <f>SUM(I23:I26)</f>
        <v>125</v>
      </c>
      <c r="J22" s="264">
        <f t="shared" si="0"/>
        <v>9.920634920634921</v>
      </c>
      <c r="K22" s="34"/>
    </row>
    <row r="23" spans="1:11" s="2" customFormat="1" ht="15.75">
      <c r="A23" s="11"/>
      <c r="B23" s="4"/>
      <c r="C23" s="4"/>
      <c r="D23" s="53"/>
      <c r="E23" s="6" t="s">
        <v>55</v>
      </c>
      <c r="F23" s="6"/>
      <c r="G23" s="18">
        <v>80</v>
      </c>
      <c r="H23" s="18">
        <v>80</v>
      </c>
      <c r="I23" s="18">
        <v>46</v>
      </c>
      <c r="J23" s="264">
        <f t="shared" si="0"/>
        <v>57.49999999999999</v>
      </c>
      <c r="K23" s="34"/>
    </row>
    <row r="24" spans="1:11" s="2" customFormat="1" ht="15.75">
      <c r="A24" s="11"/>
      <c r="B24" s="4"/>
      <c r="C24" s="4"/>
      <c r="D24" s="53"/>
      <c r="E24" s="6" t="s">
        <v>311</v>
      </c>
      <c r="F24" s="6"/>
      <c r="G24" s="18">
        <v>300</v>
      </c>
      <c r="H24" s="18">
        <v>300</v>
      </c>
      <c r="I24" s="18">
        <v>0</v>
      </c>
      <c r="J24" s="264">
        <f t="shared" si="0"/>
        <v>0</v>
      </c>
      <c r="K24" s="34"/>
    </row>
    <row r="25" spans="1:11" s="2" customFormat="1" ht="15.75">
      <c r="A25" s="11"/>
      <c r="B25" s="4"/>
      <c r="C25" s="4"/>
      <c r="D25" s="53"/>
      <c r="E25" s="6" t="s">
        <v>380</v>
      </c>
      <c r="F25" s="6"/>
      <c r="G25" s="18">
        <v>300</v>
      </c>
      <c r="H25" s="18">
        <v>300</v>
      </c>
      <c r="I25" s="18">
        <v>0</v>
      </c>
      <c r="J25" s="264">
        <f t="shared" si="0"/>
        <v>0</v>
      </c>
      <c r="K25" s="34"/>
    </row>
    <row r="26" spans="1:11" s="2" customFormat="1" ht="15.75">
      <c r="A26" s="11"/>
      <c r="B26" s="4"/>
      <c r="C26" s="4"/>
      <c r="D26" s="53"/>
      <c r="E26" s="6" t="s">
        <v>15</v>
      </c>
      <c r="F26" s="6"/>
      <c r="G26" s="18">
        <v>580</v>
      </c>
      <c r="H26" s="18">
        <v>580</v>
      </c>
      <c r="I26" s="18">
        <v>79</v>
      </c>
      <c r="J26" s="264">
        <f t="shared" si="0"/>
        <v>13.620689655172413</v>
      </c>
      <c r="K26" s="34"/>
    </row>
    <row r="27" spans="1:11" s="2" customFormat="1" ht="15.75">
      <c r="A27" s="11"/>
      <c r="B27" s="4"/>
      <c r="C27" s="6" t="s">
        <v>59</v>
      </c>
      <c r="D27" s="6" t="s">
        <v>60</v>
      </c>
      <c r="E27" s="6"/>
      <c r="F27" s="6"/>
      <c r="G27" s="17">
        <v>0</v>
      </c>
      <c r="H27" s="17">
        <v>0</v>
      </c>
      <c r="I27" s="17">
        <v>0</v>
      </c>
      <c r="J27" s="264">
        <v>0</v>
      </c>
      <c r="K27" s="34"/>
    </row>
    <row r="28" spans="1:11" s="55" customFormat="1" ht="15.75">
      <c r="A28" s="9"/>
      <c r="B28" s="8" t="s">
        <v>61</v>
      </c>
      <c r="C28" s="8"/>
      <c r="D28" s="8" t="s">
        <v>62</v>
      </c>
      <c r="E28" s="8"/>
      <c r="F28" s="8"/>
      <c r="G28" s="200">
        <f>SUM(G29+G33)</f>
        <v>3760</v>
      </c>
      <c r="H28" s="200">
        <f>SUM(H29+H33)</f>
        <v>3760</v>
      </c>
      <c r="I28" s="200">
        <f>SUM(I29+I33)</f>
        <v>1804</v>
      </c>
      <c r="J28" s="264">
        <f t="shared" si="0"/>
        <v>47.97872340425532</v>
      </c>
      <c r="K28" s="54"/>
    </row>
    <row r="29" spans="1:11" s="2" customFormat="1" ht="15.75">
      <c r="A29" s="5"/>
      <c r="B29" s="6"/>
      <c r="C29" s="6" t="s">
        <v>63</v>
      </c>
      <c r="D29" s="6" t="s">
        <v>64</v>
      </c>
      <c r="E29" s="6"/>
      <c r="F29" s="6"/>
      <c r="G29" s="17">
        <f>SUM(G30:G32)</f>
        <v>400</v>
      </c>
      <c r="H29" s="17">
        <f>SUM(H30:H32)</f>
        <v>400</v>
      </c>
      <c r="I29" s="17">
        <f>SUM(I30:I32)</f>
        <v>311</v>
      </c>
      <c r="J29" s="264">
        <f t="shared" si="0"/>
        <v>77.75</v>
      </c>
      <c r="K29" s="34"/>
    </row>
    <row r="30" spans="1:11" s="2" customFormat="1" ht="15.75">
      <c r="A30" s="5"/>
      <c r="B30" s="6"/>
      <c r="C30" s="6"/>
      <c r="D30" s="6"/>
      <c r="E30" s="6" t="s">
        <v>218</v>
      </c>
      <c r="F30" s="6"/>
      <c r="G30" s="18">
        <v>250</v>
      </c>
      <c r="H30" s="18">
        <v>250</v>
      </c>
      <c r="I30" s="18">
        <v>234</v>
      </c>
      <c r="J30" s="264">
        <f t="shared" si="0"/>
        <v>93.60000000000001</v>
      </c>
      <c r="K30" s="34"/>
    </row>
    <row r="31" spans="1:11" s="2" customFormat="1" ht="15.75">
      <c r="A31" s="5"/>
      <c r="B31" s="6"/>
      <c r="C31" s="6"/>
      <c r="D31" s="6"/>
      <c r="E31" s="6" t="s">
        <v>382</v>
      </c>
      <c r="F31" s="6"/>
      <c r="G31" s="18">
        <v>100</v>
      </c>
      <c r="H31" s="18">
        <v>100</v>
      </c>
      <c r="I31" s="18">
        <v>58</v>
      </c>
      <c r="J31" s="264">
        <f t="shared" si="0"/>
        <v>57.99999999999999</v>
      </c>
      <c r="K31" s="34"/>
    </row>
    <row r="32" spans="1:11" s="2" customFormat="1" ht="15.75">
      <c r="A32" s="5"/>
      <c r="B32" s="6"/>
      <c r="C32" s="6"/>
      <c r="D32" s="6"/>
      <c r="E32" s="6" t="s">
        <v>379</v>
      </c>
      <c r="F32" s="6"/>
      <c r="G32" s="18">
        <v>50</v>
      </c>
      <c r="H32" s="18">
        <v>50</v>
      </c>
      <c r="I32" s="18">
        <v>19</v>
      </c>
      <c r="J32" s="264">
        <f t="shared" si="0"/>
        <v>38</v>
      </c>
      <c r="K32" s="34"/>
    </row>
    <row r="33" spans="1:11" s="2" customFormat="1" ht="15.75">
      <c r="A33" s="5"/>
      <c r="B33" s="6"/>
      <c r="C33" s="6" t="s">
        <v>65</v>
      </c>
      <c r="D33" s="6" t="s">
        <v>66</v>
      </c>
      <c r="E33" s="6"/>
      <c r="F33" s="6"/>
      <c r="G33" s="17">
        <f>SUM(G34:G35)</f>
        <v>3360</v>
      </c>
      <c r="H33" s="17">
        <f>SUM(H34:H35)</f>
        <v>3360</v>
      </c>
      <c r="I33" s="17">
        <f>SUM(I34:I35)</f>
        <v>1493</v>
      </c>
      <c r="J33" s="264">
        <f t="shared" si="0"/>
        <v>44.43452380952381</v>
      </c>
      <c r="K33" s="34"/>
    </row>
    <row r="34" spans="1:11" s="2" customFormat="1" ht="15.75">
      <c r="A34" s="5"/>
      <c r="B34" s="6"/>
      <c r="C34" s="6"/>
      <c r="D34" s="6"/>
      <c r="E34" s="6" t="s">
        <v>4</v>
      </c>
      <c r="F34" s="6"/>
      <c r="G34" s="18">
        <v>1200</v>
      </c>
      <c r="H34" s="18">
        <v>1200</v>
      </c>
      <c r="I34" s="18">
        <v>645</v>
      </c>
      <c r="J34" s="264">
        <f t="shared" si="0"/>
        <v>53.75</v>
      </c>
      <c r="K34" s="34"/>
    </row>
    <row r="35" spans="1:11" s="2" customFormat="1" ht="15.75">
      <c r="A35" s="5"/>
      <c r="B35" s="6"/>
      <c r="C35" s="6"/>
      <c r="D35" s="6"/>
      <c r="E35" s="6" t="s">
        <v>378</v>
      </c>
      <c r="F35" s="6"/>
      <c r="G35" s="18">
        <v>2160</v>
      </c>
      <c r="H35" s="18">
        <v>2160</v>
      </c>
      <c r="I35" s="18">
        <v>848</v>
      </c>
      <c r="J35" s="264">
        <f t="shared" si="0"/>
        <v>39.25925925925926</v>
      </c>
      <c r="K35" s="34"/>
    </row>
    <row r="36" spans="1:11" s="55" customFormat="1" ht="15.75">
      <c r="A36" s="9"/>
      <c r="B36" s="8" t="s">
        <v>67</v>
      </c>
      <c r="C36" s="8"/>
      <c r="D36" s="8" t="s">
        <v>68</v>
      </c>
      <c r="E36" s="8"/>
      <c r="F36" s="8"/>
      <c r="G36" s="200">
        <f>SUM(G37+G42+G43)</f>
        <v>4200</v>
      </c>
      <c r="H36" s="200">
        <f>SUM(H37+H42+H43)</f>
        <v>4200</v>
      </c>
      <c r="I36" s="200">
        <f>SUM(I37+I42+I43)</f>
        <v>2708</v>
      </c>
      <c r="J36" s="264">
        <f t="shared" si="0"/>
        <v>64.47619047619048</v>
      </c>
      <c r="K36" s="54"/>
    </row>
    <row r="37" spans="1:11" s="55" customFormat="1" ht="15.75">
      <c r="A37" s="9"/>
      <c r="B37" s="8"/>
      <c r="C37" s="8" t="s">
        <v>69</v>
      </c>
      <c r="D37" s="8" t="s">
        <v>70</v>
      </c>
      <c r="E37" s="8"/>
      <c r="F37" s="8"/>
      <c r="G37" s="200">
        <f>SUM(G38:G40)</f>
        <v>1800</v>
      </c>
      <c r="H37" s="200">
        <f>SUM(H38:H40)</f>
        <v>1800</v>
      </c>
      <c r="I37" s="200">
        <f>SUM(I38:I40)</f>
        <v>1077</v>
      </c>
      <c r="J37" s="264">
        <f t="shared" si="0"/>
        <v>59.833333333333336</v>
      </c>
      <c r="K37" s="54"/>
    </row>
    <row r="38" spans="1:11" s="55" customFormat="1" ht="15.75">
      <c r="A38" s="9"/>
      <c r="B38" s="8"/>
      <c r="C38" s="8"/>
      <c r="D38" s="8"/>
      <c r="E38" s="8" t="s">
        <v>72</v>
      </c>
      <c r="F38" s="8"/>
      <c r="G38" s="201">
        <v>1500</v>
      </c>
      <c r="H38" s="201">
        <v>1500</v>
      </c>
      <c r="I38" s="201">
        <v>1043</v>
      </c>
      <c r="J38" s="264">
        <f t="shared" si="0"/>
        <v>69.53333333333333</v>
      </c>
      <c r="K38" s="54"/>
    </row>
    <row r="39" spans="1:11" s="55" customFormat="1" ht="15.75">
      <c r="A39" s="9"/>
      <c r="B39" s="8"/>
      <c r="C39" s="8"/>
      <c r="D39" s="8"/>
      <c r="E39" s="8" t="s">
        <v>383</v>
      </c>
      <c r="F39" s="8"/>
      <c r="G39" s="201">
        <v>250</v>
      </c>
      <c r="H39" s="201">
        <v>250</v>
      </c>
      <c r="I39" s="201">
        <v>27</v>
      </c>
      <c r="J39" s="264">
        <f t="shared" si="0"/>
        <v>10.8</v>
      </c>
      <c r="K39" s="54"/>
    </row>
    <row r="40" spans="1:11" s="55" customFormat="1" ht="15.75">
      <c r="A40" s="9"/>
      <c r="B40" s="8"/>
      <c r="C40" s="8"/>
      <c r="D40" s="8"/>
      <c r="E40" s="8" t="s">
        <v>384</v>
      </c>
      <c r="F40" s="8"/>
      <c r="G40" s="201">
        <v>50</v>
      </c>
      <c r="H40" s="201">
        <v>50</v>
      </c>
      <c r="I40" s="201">
        <v>7</v>
      </c>
      <c r="J40" s="264">
        <f t="shared" si="0"/>
        <v>14.000000000000002</v>
      </c>
      <c r="K40" s="54"/>
    </row>
    <row r="41" spans="1:11" s="55" customFormat="1" ht="15.75">
      <c r="A41" s="9"/>
      <c r="B41" s="8"/>
      <c r="C41" s="8" t="s">
        <v>74</v>
      </c>
      <c r="D41" s="8" t="s">
        <v>385</v>
      </c>
      <c r="E41" s="8"/>
      <c r="F41" s="8"/>
      <c r="G41" s="201">
        <v>500</v>
      </c>
      <c r="H41" s="201">
        <v>500</v>
      </c>
      <c r="I41" s="201">
        <v>0</v>
      </c>
      <c r="J41" s="264">
        <f t="shared" si="0"/>
        <v>0</v>
      </c>
      <c r="K41" s="54"/>
    </row>
    <row r="42" spans="1:11" s="55" customFormat="1" ht="15.75">
      <c r="A42" s="9"/>
      <c r="B42" s="8"/>
      <c r="C42" s="8" t="s">
        <v>312</v>
      </c>
      <c r="D42" s="8" t="s">
        <v>313</v>
      </c>
      <c r="E42" s="8"/>
      <c r="F42" s="8"/>
      <c r="G42" s="201">
        <v>200</v>
      </c>
      <c r="H42" s="201">
        <v>200</v>
      </c>
      <c r="I42" s="201">
        <v>0</v>
      </c>
      <c r="J42" s="264">
        <f t="shared" si="0"/>
        <v>0</v>
      </c>
      <c r="K42" s="54"/>
    </row>
    <row r="43" spans="1:11" s="2" customFormat="1" ht="15.75">
      <c r="A43" s="5"/>
      <c r="B43" s="6"/>
      <c r="C43" s="6" t="s">
        <v>75</v>
      </c>
      <c r="D43" s="6" t="s">
        <v>76</v>
      </c>
      <c r="E43" s="6"/>
      <c r="F43" s="6"/>
      <c r="G43" s="17">
        <f>SUM(G44:G47)</f>
        <v>2200</v>
      </c>
      <c r="H43" s="17">
        <f>SUM(H44:H47)</f>
        <v>2200</v>
      </c>
      <c r="I43" s="17">
        <f>SUM(I44:I47)</f>
        <v>1631</v>
      </c>
      <c r="J43" s="264">
        <f t="shared" si="0"/>
        <v>74.13636363636364</v>
      </c>
      <c r="K43" s="34"/>
    </row>
    <row r="44" spans="1:11" s="2" customFormat="1" ht="15.75">
      <c r="A44" s="5"/>
      <c r="B44" s="6"/>
      <c r="C44" s="6"/>
      <c r="D44" s="6"/>
      <c r="E44" s="6" t="s">
        <v>77</v>
      </c>
      <c r="F44" s="6"/>
      <c r="G44" s="18">
        <v>700</v>
      </c>
      <c r="H44" s="18">
        <v>700</v>
      </c>
      <c r="I44" s="18">
        <v>865</v>
      </c>
      <c r="J44" s="264">
        <f t="shared" si="0"/>
        <v>123.57142857142858</v>
      </c>
      <c r="K44" s="34"/>
    </row>
    <row r="45" spans="1:11" s="2" customFormat="1" ht="15.75">
      <c r="A45" s="5"/>
      <c r="B45" s="6"/>
      <c r="C45" s="6"/>
      <c r="D45" s="6"/>
      <c r="E45" s="6" t="s">
        <v>7</v>
      </c>
      <c r="F45" s="6"/>
      <c r="G45" s="18">
        <v>250</v>
      </c>
      <c r="H45" s="18">
        <v>250</v>
      </c>
      <c r="I45" s="18">
        <v>120</v>
      </c>
      <c r="J45" s="264">
        <f t="shared" si="0"/>
        <v>48</v>
      </c>
      <c r="K45" s="34"/>
    </row>
    <row r="46" spans="1:11" s="2" customFormat="1" ht="15.75">
      <c r="A46" s="5"/>
      <c r="B46" s="6"/>
      <c r="C46" s="6"/>
      <c r="D46" s="6"/>
      <c r="E46" s="6" t="s">
        <v>221</v>
      </c>
      <c r="F46" s="6"/>
      <c r="G46" s="18">
        <v>50</v>
      </c>
      <c r="H46" s="18">
        <v>50</v>
      </c>
      <c r="I46" s="18">
        <v>0</v>
      </c>
      <c r="J46" s="264">
        <f t="shared" si="0"/>
        <v>0</v>
      </c>
      <c r="K46" s="34"/>
    </row>
    <row r="47" spans="1:11" s="2" customFormat="1" ht="15.75">
      <c r="A47" s="5"/>
      <c r="B47" s="6"/>
      <c r="C47" s="6"/>
      <c r="D47" s="6"/>
      <c r="E47" s="6" t="s">
        <v>78</v>
      </c>
      <c r="F47" s="6"/>
      <c r="G47" s="18">
        <v>1200</v>
      </c>
      <c r="H47" s="18">
        <v>1200</v>
      </c>
      <c r="I47" s="18">
        <v>646</v>
      </c>
      <c r="J47" s="264">
        <f t="shared" si="0"/>
        <v>53.833333333333336</v>
      </c>
      <c r="K47" s="34"/>
    </row>
    <row r="48" spans="1:11" s="55" customFormat="1" ht="15.75">
      <c r="A48" s="9"/>
      <c r="B48" s="8" t="s">
        <v>79</v>
      </c>
      <c r="C48" s="8"/>
      <c r="D48" s="8" t="s">
        <v>80</v>
      </c>
      <c r="E48" s="8"/>
      <c r="F48" s="8"/>
      <c r="G48" s="200">
        <f>SUM(G49+G51)</f>
        <v>850</v>
      </c>
      <c r="H48" s="200">
        <f>SUM(H49+H51)</f>
        <v>850</v>
      </c>
      <c r="I48" s="200">
        <f>SUM(I49+I51)</f>
        <v>400</v>
      </c>
      <c r="J48" s="264">
        <f t="shared" si="0"/>
        <v>47.05882352941176</v>
      </c>
      <c r="K48" s="54"/>
    </row>
    <row r="49" spans="1:11" s="2" customFormat="1" ht="15.75">
      <c r="A49" s="5"/>
      <c r="B49" s="6"/>
      <c r="C49" s="6" t="s">
        <v>81</v>
      </c>
      <c r="D49" s="6" t="s">
        <v>82</v>
      </c>
      <c r="E49" s="6"/>
      <c r="F49" s="6"/>
      <c r="G49" s="18">
        <f>SUM(G50)</f>
        <v>50</v>
      </c>
      <c r="H49" s="18">
        <f>SUM(H50)</f>
        <v>50</v>
      </c>
      <c r="I49" s="18">
        <f>SUM(I50)</f>
        <v>0</v>
      </c>
      <c r="J49" s="264">
        <f t="shared" si="0"/>
        <v>0</v>
      </c>
      <c r="K49" s="34"/>
    </row>
    <row r="50" spans="1:11" s="2" customFormat="1" ht="15.75">
      <c r="A50" s="5"/>
      <c r="B50" s="6"/>
      <c r="C50" s="6"/>
      <c r="D50" s="6"/>
      <c r="E50" s="6" t="s">
        <v>10</v>
      </c>
      <c r="F50" s="6"/>
      <c r="G50" s="17">
        <v>50</v>
      </c>
      <c r="H50" s="17">
        <v>50</v>
      </c>
      <c r="I50" s="17">
        <v>0</v>
      </c>
      <c r="J50" s="264">
        <f t="shared" si="0"/>
        <v>0</v>
      </c>
      <c r="K50" s="34"/>
    </row>
    <row r="51" spans="1:11" s="2" customFormat="1" ht="15.75">
      <c r="A51" s="5"/>
      <c r="B51" s="6"/>
      <c r="C51" s="6" t="s">
        <v>83</v>
      </c>
      <c r="D51" s="6" t="s">
        <v>84</v>
      </c>
      <c r="E51" s="6"/>
      <c r="F51" s="6"/>
      <c r="G51" s="18">
        <f>SUM(G52)</f>
        <v>800</v>
      </c>
      <c r="H51" s="18">
        <f>SUM(H52)</f>
        <v>800</v>
      </c>
      <c r="I51" s="18">
        <f>SUM(I52)</f>
        <v>400</v>
      </c>
      <c r="J51" s="264">
        <f t="shared" si="0"/>
        <v>50</v>
      </c>
      <c r="K51" s="34"/>
    </row>
    <row r="52" spans="1:11" s="2" customFormat="1" ht="15.75">
      <c r="A52" s="5"/>
      <c r="B52" s="6"/>
      <c r="C52" s="6"/>
      <c r="D52" s="6"/>
      <c r="E52" s="6" t="s">
        <v>85</v>
      </c>
      <c r="F52" s="6"/>
      <c r="G52" s="18">
        <v>800</v>
      </c>
      <c r="H52" s="18">
        <v>800</v>
      </c>
      <c r="I52" s="18">
        <v>400</v>
      </c>
      <c r="J52" s="264">
        <f t="shared" si="0"/>
        <v>50</v>
      </c>
      <c r="K52" s="34"/>
    </row>
    <row r="53" spans="1:11" s="55" customFormat="1" ht="15.75">
      <c r="A53" s="9"/>
      <c r="B53" s="8" t="s">
        <v>86</v>
      </c>
      <c r="C53" s="8"/>
      <c r="D53" s="8" t="s">
        <v>87</v>
      </c>
      <c r="E53" s="8"/>
      <c r="F53" s="8"/>
      <c r="G53" s="200">
        <f>SUM(G54:G55)</f>
        <v>1250</v>
      </c>
      <c r="H53" s="200">
        <f>SUM(H54:H55)</f>
        <v>1250</v>
      </c>
      <c r="I53" s="200">
        <f>SUM(I54:I55)</f>
        <v>928</v>
      </c>
      <c r="J53" s="264">
        <f t="shared" si="0"/>
        <v>74.24</v>
      </c>
      <c r="K53" s="54"/>
    </row>
    <row r="54" spans="1:11" s="2" customFormat="1" ht="15.75">
      <c r="A54" s="5"/>
      <c r="B54" s="6"/>
      <c r="C54" s="6" t="s">
        <v>88</v>
      </c>
      <c r="D54" s="6" t="s">
        <v>89</v>
      </c>
      <c r="E54" s="6"/>
      <c r="F54" s="6"/>
      <c r="G54" s="18">
        <v>1000</v>
      </c>
      <c r="H54" s="18">
        <v>1000</v>
      </c>
      <c r="I54" s="18">
        <v>928</v>
      </c>
      <c r="J54" s="264">
        <f t="shared" si="0"/>
        <v>92.80000000000001</v>
      </c>
      <c r="K54" s="34"/>
    </row>
    <row r="55" spans="1:11" s="2" customFormat="1" ht="15.75">
      <c r="A55" s="5"/>
      <c r="B55" s="6"/>
      <c r="C55" s="6" t="s">
        <v>90</v>
      </c>
      <c r="D55" s="6" t="s">
        <v>91</v>
      </c>
      <c r="E55" s="6"/>
      <c r="F55" s="6"/>
      <c r="G55" s="18">
        <f>SUM(G56:G57)</f>
        <v>250</v>
      </c>
      <c r="H55" s="18">
        <f>SUM(H56:H57)</f>
        <v>250</v>
      </c>
      <c r="I55" s="18">
        <f>SUM(I56:I57)</f>
        <v>0</v>
      </c>
      <c r="J55" s="264">
        <f t="shared" si="0"/>
        <v>0</v>
      </c>
      <c r="K55" s="34"/>
    </row>
    <row r="56" spans="1:11" s="2" customFormat="1" ht="15.75">
      <c r="A56" s="5"/>
      <c r="B56" s="6"/>
      <c r="C56" s="6"/>
      <c r="D56" s="6" t="s">
        <v>92</v>
      </c>
      <c r="E56" s="6"/>
      <c r="F56" s="6"/>
      <c r="G56" s="18">
        <v>0</v>
      </c>
      <c r="H56" s="18">
        <v>0</v>
      </c>
      <c r="I56" s="18">
        <v>0</v>
      </c>
      <c r="J56" s="264">
        <v>0</v>
      </c>
      <c r="K56" s="34"/>
    </row>
    <row r="57" spans="1:11" s="2" customFormat="1" ht="15.75">
      <c r="A57" s="5"/>
      <c r="B57" s="6"/>
      <c r="C57" s="6"/>
      <c r="D57" s="6" t="s">
        <v>93</v>
      </c>
      <c r="E57" s="6"/>
      <c r="F57" s="6"/>
      <c r="G57" s="18">
        <v>250</v>
      </c>
      <c r="H57" s="18">
        <v>250</v>
      </c>
      <c r="I57" s="18">
        <v>0</v>
      </c>
      <c r="J57" s="264">
        <f t="shared" si="0"/>
        <v>0</v>
      </c>
      <c r="K57" s="34"/>
    </row>
    <row r="58" spans="1:11" s="13" customFormat="1" ht="15.75">
      <c r="A58" s="11" t="s">
        <v>117</v>
      </c>
      <c r="B58" s="4"/>
      <c r="C58" s="4" t="s">
        <v>118</v>
      </c>
      <c r="D58" s="4"/>
      <c r="E58" s="4"/>
      <c r="F58" s="4"/>
      <c r="G58" s="77">
        <f>SUM(G59+G61+G73+G77)</f>
        <v>129186</v>
      </c>
      <c r="H58" s="77">
        <f>SUM(H59+H61+H73+H77)</f>
        <v>129186</v>
      </c>
      <c r="I58" s="77">
        <f>SUM(I59+I61+I73+I77)</f>
        <v>3494</v>
      </c>
      <c r="J58" s="263">
        <f t="shared" si="0"/>
        <v>2.7046274364095177</v>
      </c>
      <c r="K58" s="45"/>
    </row>
    <row r="59" spans="1:11" s="2" customFormat="1" ht="15.75">
      <c r="A59" s="5"/>
      <c r="B59" s="6"/>
      <c r="C59" s="6" t="s">
        <v>119</v>
      </c>
      <c r="D59" s="6" t="s">
        <v>120</v>
      </c>
      <c r="E59" s="6"/>
      <c r="F59" s="6"/>
      <c r="G59" s="18">
        <f>SUM(G60)</f>
        <v>0</v>
      </c>
      <c r="H59" s="18">
        <f>SUM(H60)</f>
        <v>0</v>
      </c>
      <c r="I59" s="18">
        <f>SUM(I60)</f>
        <v>0</v>
      </c>
      <c r="J59" s="264">
        <v>0</v>
      </c>
      <c r="K59" s="34"/>
    </row>
    <row r="60" spans="1:11" s="2" customFormat="1" ht="15.75">
      <c r="A60" s="5"/>
      <c r="B60" s="6"/>
      <c r="C60" s="6"/>
      <c r="D60" s="6"/>
      <c r="E60" s="6" t="s">
        <v>121</v>
      </c>
      <c r="F60" s="6"/>
      <c r="G60" s="18">
        <v>0</v>
      </c>
      <c r="H60" s="18">
        <v>0</v>
      </c>
      <c r="I60" s="18">
        <v>0</v>
      </c>
      <c r="J60" s="264">
        <v>0</v>
      </c>
      <c r="K60" s="34"/>
    </row>
    <row r="61" spans="1:11" s="2" customFormat="1" ht="15.75">
      <c r="A61" s="5"/>
      <c r="B61" s="6"/>
      <c r="C61" s="6" t="s">
        <v>122</v>
      </c>
      <c r="D61" s="6" t="s">
        <v>123</v>
      </c>
      <c r="E61" s="6"/>
      <c r="F61" s="6"/>
      <c r="G61" s="253">
        <f>SUM(G62+G63+G64)</f>
        <v>4217</v>
      </c>
      <c r="H61" s="253">
        <f>SUM(H62+H63+H64)</f>
        <v>4217</v>
      </c>
      <c r="I61" s="253">
        <v>2228</v>
      </c>
      <c r="J61" s="264">
        <f t="shared" si="0"/>
        <v>52.83376808157458</v>
      </c>
      <c r="K61" s="34"/>
    </row>
    <row r="62" spans="1:11" s="2" customFormat="1" ht="27.75" customHeight="1">
      <c r="A62" s="5"/>
      <c r="B62" s="6"/>
      <c r="C62" s="6"/>
      <c r="D62" s="6"/>
      <c r="E62" s="56" t="s">
        <v>16</v>
      </c>
      <c r="F62" s="57"/>
      <c r="G62" s="57">
        <v>2703</v>
      </c>
      <c r="H62" s="57">
        <v>2703</v>
      </c>
      <c r="I62" s="57">
        <v>1352</v>
      </c>
      <c r="J62" s="264">
        <f t="shared" si="0"/>
        <v>50.01849796522383</v>
      </c>
      <c r="K62" s="34"/>
    </row>
    <row r="63" spans="1:11" s="2" customFormat="1" ht="15.75">
      <c r="A63" s="5"/>
      <c r="B63" s="6"/>
      <c r="C63" s="6"/>
      <c r="D63" s="6"/>
      <c r="E63" s="57" t="s">
        <v>404</v>
      </c>
      <c r="F63" s="57"/>
      <c r="G63" s="57">
        <v>0</v>
      </c>
      <c r="H63" s="57">
        <v>0</v>
      </c>
      <c r="I63" s="57">
        <v>116</v>
      </c>
      <c r="J63" s="264">
        <v>0</v>
      </c>
      <c r="K63" s="34"/>
    </row>
    <row r="64" spans="1:11" s="2" customFormat="1" ht="15.75">
      <c r="A64" s="5"/>
      <c r="B64" s="6"/>
      <c r="C64" s="6"/>
      <c r="D64" s="6"/>
      <c r="E64" s="6" t="s">
        <v>8</v>
      </c>
      <c r="F64" s="58"/>
      <c r="G64" s="6">
        <f>SUM(G65+G71+G72)</f>
        <v>1514</v>
      </c>
      <c r="H64" s="6">
        <f>SUM(H65+H71+H72)</f>
        <v>1514</v>
      </c>
      <c r="I64" s="6">
        <f>SUM(I65+I71+I72)</f>
        <v>760</v>
      </c>
      <c r="J64" s="264">
        <f t="shared" si="0"/>
        <v>50.19815059445178</v>
      </c>
      <c r="K64" s="34"/>
    </row>
    <row r="65" spans="1:11" s="2" customFormat="1" ht="15.75">
      <c r="A65" s="5"/>
      <c r="B65" s="6"/>
      <c r="C65" s="6"/>
      <c r="D65" s="6"/>
      <c r="E65" s="6" t="s">
        <v>241</v>
      </c>
      <c r="F65" s="58"/>
      <c r="G65" s="253">
        <f>SUM(G66:G70)</f>
        <v>1036</v>
      </c>
      <c r="H65" s="253">
        <f>SUM(H66:H70)</f>
        <v>1036</v>
      </c>
      <c r="I65" s="253">
        <f>SUM(I66:I70)</f>
        <v>518</v>
      </c>
      <c r="J65" s="264">
        <f t="shared" si="0"/>
        <v>50</v>
      </c>
      <c r="K65" s="34"/>
    </row>
    <row r="66" spans="1:11" s="2" customFormat="1" ht="15.75">
      <c r="A66" s="5"/>
      <c r="B66" s="6"/>
      <c r="C66" s="6"/>
      <c r="D66" s="6"/>
      <c r="E66" s="10" t="s">
        <v>17</v>
      </c>
      <c r="F66" s="6"/>
      <c r="G66" s="58">
        <v>394</v>
      </c>
      <c r="H66" s="58">
        <v>394</v>
      </c>
      <c r="I66" s="58">
        <v>164</v>
      </c>
      <c r="J66" s="264">
        <f t="shared" si="0"/>
        <v>41.62436548223351</v>
      </c>
      <c r="K66" s="34"/>
    </row>
    <row r="67" spans="1:11" s="2" customFormat="1" ht="15.75">
      <c r="A67" s="5"/>
      <c r="B67" s="6"/>
      <c r="C67" s="6"/>
      <c r="D67" s="6"/>
      <c r="E67" s="10" t="s">
        <v>238</v>
      </c>
      <c r="F67" s="6"/>
      <c r="G67" s="58">
        <v>101</v>
      </c>
      <c r="H67" s="58">
        <v>101</v>
      </c>
      <c r="I67" s="58">
        <v>50</v>
      </c>
      <c r="J67" s="264">
        <f t="shared" si="0"/>
        <v>49.504950495049506</v>
      </c>
      <c r="K67" s="34"/>
    </row>
    <row r="68" spans="1:11" s="2" customFormat="1" ht="15.75">
      <c r="A68" s="5"/>
      <c r="B68" s="6"/>
      <c r="C68" s="6"/>
      <c r="D68" s="6"/>
      <c r="E68" s="81" t="s">
        <v>232</v>
      </c>
      <c r="F68" s="12"/>
      <c r="G68" s="254">
        <v>34</v>
      </c>
      <c r="H68" s="254">
        <v>34</v>
      </c>
      <c r="I68" s="254">
        <v>33</v>
      </c>
      <c r="J68" s="264">
        <f t="shared" si="0"/>
        <v>97.05882352941177</v>
      </c>
      <c r="K68" s="34"/>
    </row>
    <row r="69" spans="1:11" s="2" customFormat="1" ht="15.75">
      <c r="A69" s="5"/>
      <c r="B69" s="6"/>
      <c r="C69" s="6"/>
      <c r="D69" s="6"/>
      <c r="E69" s="82" t="s">
        <v>239</v>
      </c>
      <c r="F69" s="7"/>
      <c r="G69" s="74">
        <v>232</v>
      </c>
      <c r="H69" s="74">
        <v>232</v>
      </c>
      <c r="I69" s="74">
        <v>133</v>
      </c>
      <c r="J69" s="264">
        <f t="shared" si="0"/>
        <v>57.327586206896555</v>
      </c>
      <c r="K69" s="34"/>
    </row>
    <row r="70" spans="1:11" s="2" customFormat="1" ht="15.75">
      <c r="A70" s="5"/>
      <c r="B70" s="6"/>
      <c r="C70" s="6"/>
      <c r="D70" s="6"/>
      <c r="E70" s="75" t="s">
        <v>240</v>
      </c>
      <c r="F70" s="7"/>
      <c r="G70" s="74">
        <v>275</v>
      </c>
      <c r="H70" s="74">
        <v>275</v>
      </c>
      <c r="I70" s="74">
        <v>138</v>
      </c>
      <c r="J70" s="264">
        <f t="shared" si="0"/>
        <v>50.18181818181818</v>
      </c>
      <c r="K70" s="34"/>
    </row>
    <row r="71" spans="1:11" s="2" customFormat="1" ht="15.75">
      <c r="A71" s="5"/>
      <c r="B71" s="6"/>
      <c r="C71" s="6"/>
      <c r="D71" s="6"/>
      <c r="E71" s="7" t="s">
        <v>242</v>
      </c>
      <c r="F71" s="7"/>
      <c r="G71" s="14">
        <v>478</v>
      </c>
      <c r="H71" s="14">
        <v>478</v>
      </c>
      <c r="I71" s="14">
        <v>242</v>
      </c>
      <c r="J71" s="264">
        <f t="shared" si="0"/>
        <v>50.627615062761514</v>
      </c>
      <c r="K71" s="34"/>
    </row>
    <row r="72" spans="1:11" s="2" customFormat="1" ht="15.75">
      <c r="A72" s="5"/>
      <c r="B72" s="6"/>
      <c r="C72" s="6"/>
      <c r="D72" s="6"/>
      <c r="E72" s="7" t="s">
        <v>243</v>
      </c>
      <c r="F72" s="7"/>
      <c r="G72" s="14">
        <v>0</v>
      </c>
      <c r="H72" s="14">
        <v>0</v>
      </c>
      <c r="I72" s="14">
        <v>0</v>
      </c>
      <c r="J72" s="264">
        <v>0</v>
      </c>
      <c r="K72" s="34"/>
    </row>
    <row r="73" spans="1:11" s="2" customFormat="1" ht="15.75">
      <c r="A73" s="5"/>
      <c r="B73" s="6"/>
      <c r="C73" s="6" t="s">
        <v>314</v>
      </c>
      <c r="D73" s="6" t="s">
        <v>124</v>
      </c>
      <c r="E73" s="7"/>
      <c r="F73" s="7"/>
      <c r="G73" s="14">
        <f>SUM(G75:G76)</f>
        <v>1474</v>
      </c>
      <c r="H73" s="14">
        <f>SUM(H75:H76)</f>
        <v>1474</v>
      </c>
      <c r="I73" s="14">
        <v>1266</v>
      </c>
      <c r="J73" s="264">
        <f aca="true" t="shared" si="1" ref="J73:J136">I73/H73*100</f>
        <v>85.8887381275441</v>
      </c>
      <c r="K73" s="34"/>
    </row>
    <row r="74" spans="1:11" s="2" customFormat="1" ht="15.75">
      <c r="A74" s="5"/>
      <c r="B74" s="6"/>
      <c r="C74" s="6"/>
      <c r="D74" s="6"/>
      <c r="E74" s="7" t="s">
        <v>439</v>
      </c>
      <c r="F74" s="7"/>
      <c r="G74" s="74">
        <v>0</v>
      </c>
      <c r="H74" s="74">
        <v>0</v>
      </c>
      <c r="I74" s="74">
        <v>691</v>
      </c>
      <c r="J74" s="264"/>
      <c r="K74" s="34"/>
    </row>
    <row r="75" spans="1:11" s="2" customFormat="1" ht="15.75">
      <c r="A75" s="5"/>
      <c r="B75" s="6"/>
      <c r="C75" s="6"/>
      <c r="D75" s="6"/>
      <c r="E75" s="7" t="s">
        <v>26</v>
      </c>
      <c r="F75" s="7"/>
      <c r="G75" s="74">
        <v>700</v>
      </c>
      <c r="H75" s="74">
        <v>700</v>
      </c>
      <c r="I75" s="74">
        <v>450</v>
      </c>
      <c r="J75" s="264">
        <f t="shared" si="1"/>
        <v>64.28571428571429</v>
      </c>
      <c r="K75" s="34"/>
    </row>
    <row r="76" spans="1:11" s="2" customFormat="1" ht="15.75">
      <c r="A76" s="5"/>
      <c r="B76" s="6"/>
      <c r="C76" s="6"/>
      <c r="D76" s="6"/>
      <c r="E76" s="7" t="s">
        <v>405</v>
      </c>
      <c r="F76" s="7"/>
      <c r="G76" s="74">
        <v>774</v>
      </c>
      <c r="H76" s="74">
        <v>774</v>
      </c>
      <c r="I76" s="74">
        <v>125</v>
      </c>
      <c r="J76" s="264">
        <f t="shared" si="1"/>
        <v>16.149870801033593</v>
      </c>
      <c r="K76" s="34"/>
    </row>
    <row r="77" spans="1:11" s="2" customFormat="1" ht="15.75">
      <c r="A77" s="5"/>
      <c r="B77" s="6"/>
      <c r="C77" s="6" t="s">
        <v>125</v>
      </c>
      <c r="D77" s="6" t="s">
        <v>126</v>
      </c>
      <c r="E77" s="7"/>
      <c r="F77" s="7"/>
      <c r="G77" s="14">
        <v>123495</v>
      </c>
      <c r="H77" s="14">
        <v>123495</v>
      </c>
      <c r="I77" s="14">
        <v>0</v>
      </c>
      <c r="J77" s="264">
        <f t="shared" si="1"/>
        <v>0</v>
      </c>
      <c r="K77" s="34"/>
    </row>
    <row r="78" spans="1:11" s="2" customFormat="1" ht="15.75">
      <c r="A78" s="11" t="s">
        <v>127</v>
      </c>
      <c r="B78" s="4"/>
      <c r="C78" s="4" t="s">
        <v>128</v>
      </c>
      <c r="D78" s="4"/>
      <c r="E78" s="59"/>
      <c r="F78" s="59"/>
      <c r="G78" s="237">
        <f>SUM(G79:G81)</f>
        <v>3216</v>
      </c>
      <c r="H78" s="237">
        <f>SUM(H79:H81)</f>
        <v>3216</v>
      </c>
      <c r="I78" s="237">
        <f>SUM(I79:I81)</f>
        <v>2202</v>
      </c>
      <c r="J78" s="263">
        <f t="shared" si="1"/>
        <v>68.47014925373134</v>
      </c>
      <c r="K78" s="34"/>
    </row>
    <row r="79" spans="1:11" s="2" customFormat="1" ht="15.75">
      <c r="A79" s="5"/>
      <c r="B79" s="6" t="s">
        <v>354</v>
      </c>
      <c r="C79" s="6"/>
      <c r="D79" s="6" t="s">
        <v>355</v>
      </c>
      <c r="E79" s="7"/>
      <c r="F79" s="7"/>
      <c r="G79" s="239">
        <v>2789</v>
      </c>
      <c r="H79" s="239">
        <v>2789</v>
      </c>
      <c r="I79" s="239">
        <v>1990</v>
      </c>
      <c r="J79" s="264">
        <f t="shared" si="1"/>
        <v>71.35173897454284</v>
      </c>
      <c r="K79" s="34"/>
    </row>
    <row r="80" spans="1:11" s="2" customFormat="1" ht="15.75">
      <c r="A80" s="5"/>
      <c r="B80" s="6" t="s">
        <v>357</v>
      </c>
      <c r="C80" s="6"/>
      <c r="D80" s="6" t="s">
        <v>358</v>
      </c>
      <c r="E80" s="7"/>
      <c r="F80" s="7"/>
      <c r="G80" s="239">
        <v>0</v>
      </c>
      <c r="H80" s="239">
        <v>0</v>
      </c>
      <c r="I80" s="239">
        <v>0</v>
      </c>
      <c r="J80" s="264">
        <v>0</v>
      </c>
      <c r="K80" s="34"/>
    </row>
    <row r="81" spans="1:11" s="2" customFormat="1" ht="15.75">
      <c r="A81" s="5"/>
      <c r="B81" s="6" t="s">
        <v>356</v>
      </c>
      <c r="C81" s="6"/>
      <c r="D81" s="6" t="s">
        <v>359</v>
      </c>
      <c r="E81" s="7"/>
      <c r="F81" s="7"/>
      <c r="G81" s="239">
        <v>427</v>
      </c>
      <c r="H81" s="239">
        <v>427</v>
      </c>
      <c r="I81" s="239">
        <v>212</v>
      </c>
      <c r="J81" s="264">
        <f t="shared" si="1"/>
        <v>49.64871194379391</v>
      </c>
      <c r="K81" s="34"/>
    </row>
    <row r="82" spans="1:11" s="2" customFormat="1" ht="15.75">
      <c r="A82" s="11" t="s">
        <v>133</v>
      </c>
      <c r="B82" s="4"/>
      <c r="C82" s="4" t="s">
        <v>134</v>
      </c>
      <c r="D82" s="4"/>
      <c r="E82" s="59"/>
      <c r="F82" s="7"/>
      <c r="G82" s="237">
        <f>SUM(G83:G86)</f>
        <v>3175</v>
      </c>
      <c r="H82" s="237">
        <f>SUM(H83:H86)</f>
        <v>3175</v>
      </c>
      <c r="I82" s="237">
        <f>SUM(I83:I86)</f>
        <v>594</v>
      </c>
      <c r="J82" s="263">
        <f t="shared" si="1"/>
        <v>18.708661417322833</v>
      </c>
      <c r="K82" s="34"/>
    </row>
    <row r="83" spans="1:11" s="2" customFormat="1" ht="15.75">
      <c r="A83" s="5"/>
      <c r="B83" s="6" t="s">
        <v>135</v>
      </c>
      <c r="C83" s="6"/>
      <c r="D83" s="6" t="s">
        <v>139</v>
      </c>
      <c r="E83" s="7"/>
      <c r="F83" s="6"/>
      <c r="G83" s="238">
        <v>2500</v>
      </c>
      <c r="H83" s="238">
        <v>2500</v>
      </c>
      <c r="I83" s="238">
        <v>468</v>
      </c>
      <c r="J83" s="264">
        <f t="shared" si="1"/>
        <v>18.72</v>
      </c>
      <c r="K83" s="34"/>
    </row>
    <row r="84" spans="1:11" s="2" customFormat="1" ht="15.75">
      <c r="A84" s="5"/>
      <c r="B84" s="6" t="s">
        <v>136</v>
      </c>
      <c r="C84" s="6"/>
      <c r="D84" s="6" t="s">
        <v>140</v>
      </c>
      <c r="E84" s="7"/>
      <c r="F84" s="6"/>
      <c r="G84" s="238">
        <v>0</v>
      </c>
      <c r="H84" s="238">
        <v>0</v>
      </c>
      <c r="I84" s="238">
        <v>0</v>
      </c>
      <c r="J84" s="264">
        <v>0</v>
      </c>
      <c r="K84" s="34"/>
    </row>
    <row r="85" spans="1:11" s="2" customFormat="1" ht="15.75">
      <c r="A85" s="5"/>
      <c r="B85" s="6" t="s">
        <v>137</v>
      </c>
      <c r="C85" s="6"/>
      <c r="D85" s="6" t="s">
        <v>141</v>
      </c>
      <c r="E85" s="7"/>
      <c r="F85" s="6"/>
      <c r="G85" s="238">
        <v>0</v>
      </c>
      <c r="H85" s="238">
        <v>0</v>
      </c>
      <c r="I85" s="238">
        <v>0</v>
      </c>
      <c r="J85" s="264">
        <v>0</v>
      </c>
      <c r="K85" s="34"/>
    </row>
    <row r="86" spans="1:11" s="2" customFormat="1" ht="15.75">
      <c r="A86" s="5"/>
      <c r="B86" s="6" t="s">
        <v>138</v>
      </c>
      <c r="C86" s="6"/>
      <c r="D86" s="6" t="s">
        <v>142</v>
      </c>
      <c r="E86" s="7"/>
      <c r="F86" s="6"/>
      <c r="G86" s="238">
        <v>675</v>
      </c>
      <c r="H86" s="238">
        <v>675</v>
      </c>
      <c r="I86" s="238">
        <v>126</v>
      </c>
      <c r="J86" s="264">
        <f t="shared" si="1"/>
        <v>18.666666666666668</v>
      </c>
      <c r="K86" s="34"/>
    </row>
    <row r="87" spans="1:11" s="2" customFormat="1" ht="15.75">
      <c r="A87" s="11" t="s">
        <v>146</v>
      </c>
      <c r="B87" s="4"/>
      <c r="C87" s="4" t="s">
        <v>143</v>
      </c>
      <c r="D87" s="4"/>
      <c r="E87" s="4"/>
      <c r="F87" s="6"/>
      <c r="G87" s="77">
        <f aca="true" t="shared" si="2" ref="G87:I88">SUM(G88)</f>
        <v>565</v>
      </c>
      <c r="H87" s="77">
        <f t="shared" si="2"/>
        <v>565</v>
      </c>
      <c r="I87" s="77">
        <f t="shared" si="2"/>
        <v>0</v>
      </c>
      <c r="J87" s="264">
        <f t="shared" si="1"/>
        <v>0</v>
      </c>
      <c r="K87" s="34"/>
    </row>
    <row r="88" spans="1:11" s="2" customFormat="1" ht="15.75">
      <c r="A88" s="5"/>
      <c r="B88" s="6" t="s">
        <v>144</v>
      </c>
      <c r="C88" s="6"/>
      <c r="D88" s="6" t="s">
        <v>145</v>
      </c>
      <c r="E88" s="6"/>
      <c r="F88" s="6"/>
      <c r="G88" s="18">
        <f t="shared" si="2"/>
        <v>565</v>
      </c>
      <c r="H88" s="18">
        <f t="shared" si="2"/>
        <v>565</v>
      </c>
      <c r="I88" s="18">
        <f t="shared" si="2"/>
        <v>0</v>
      </c>
      <c r="J88" s="264">
        <f t="shared" si="1"/>
        <v>0</v>
      </c>
      <c r="K88" s="34"/>
    </row>
    <row r="89" spans="1:11" s="2" customFormat="1" ht="15.75">
      <c r="A89" s="5"/>
      <c r="B89" s="6"/>
      <c r="C89" s="6"/>
      <c r="D89" s="6"/>
      <c r="E89" s="7" t="s">
        <v>261</v>
      </c>
      <c r="F89" s="6"/>
      <c r="G89" s="58">
        <v>565</v>
      </c>
      <c r="H89" s="58">
        <v>565</v>
      </c>
      <c r="I89" s="58">
        <v>0</v>
      </c>
      <c r="J89" s="264">
        <f t="shared" si="1"/>
        <v>0</v>
      </c>
      <c r="K89" s="34"/>
    </row>
    <row r="90" spans="1:11" s="2" customFormat="1" ht="15.75">
      <c r="A90" s="5"/>
      <c r="B90" s="6"/>
      <c r="C90" s="6"/>
      <c r="D90" s="6"/>
      <c r="E90" s="7"/>
      <c r="F90" s="6"/>
      <c r="G90" s="58"/>
      <c r="H90" s="58"/>
      <c r="I90" s="58"/>
      <c r="J90" s="264"/>
      <c r="K90" s="34"/>
    </row>
    <row r="91" spans="1:11" s="2" customFormat="1" ht="15.75">
      <c r="A91" s="5"/>
      <c r="B91" s="6"/>
      <c r="C91" s="6"/>
      <c r="D91" s="6"/>
      <c r="E91" s="7"/>
      <c r="F91" s="7"/>
      <c r="G91" s="74"/>
      <c r="H91" s="74"/>
      <c r="I91" s="74"/>
      <c r="J91" s="264"/>
      <c r="K91" s="34"/>
    </row>
    <row r="92" spans="1:11" s="2" customFormat="1" ht="15.75">
      <c r="A92" s="221" t="s">
        <v>219</v>
      </c>
      <c r="B92" s="222"/>
      <c r="C92" s="222"/>
      <c r="D92" s="222"/>
      <c r="E92" s="223"/>
      <c r="F92" s="223">
        <v>3</v>
      </c>
      <c r="G92" s="242">
        <f>SUM(G93+G103+G107+G133)</f>
        <v>22249</v>
      </c>
      <c r="H92" s="242">
        <f>SUM(H93+H103+H107+H133)</f>
        <v>22249</v>
      </c>
      <c r="I92" s="242">
        <f>SUM(I93+I103+I107+I133)</f>
        <v>7452</v>
      </c>
      <c r="J92" s="263">
        <f t="shared" si="1"/>
        <v>33.493640163602855</v>
      </c>
      <c r="K92" s="34"/>
    </row>
    <row r="93" spans="1:11" s="2" customFormat="1" ht="15.75">
      <c r="A93" s="11" t="s">
        <v>31</v>
      </c>
      <c r="B93" s="4"/>
      <c r="C93" s="4" t="s">
        <v>11</v>
      </c>
      <c r="D93" s="4"/>
      <c r="E93" s="4"/>
      <c r="F93" s="6"/>
      <c r="G93" s="77">
        <f>SUM(G94+G100)</f>
        <v>5724</v>
      </c>
      <c r="H93" s="77">
        <f>SUM(H94+H100)</f>
        <v>5724</v>
      </c>
      <c r="I93" s="77">
        <f>SUM(I94+I100)</f>
        <v>2617</v>
      </c>
      <c r="J93" s="263">
        <f t="shared" si="1"/>
        <v>45.71977638015374</v>
      </c>
      <c r="K93" s="34"/>
    </row>
    <row r="94" spans="1:11" s="2" customFormat="1" ht="15.75">
      <c r="A94" s="5"/>
      <c r="B94" s="6" t="s">
        <v>32</v>
      </c>
      <c r="C94" s="6"/>
      <c r="D94" s="6" t="s">
        <v>33</v>
      </c>
      <c r="E94" s="6"/>
      <c r="F94" s="6"/>
      <c r="G94" s="78">
        <f>SUM(G95+G98)</f>
        <v>4724</v>
      </c>
      <c r="H94" s="78">
        <f>SUM(H95+H98)</f>
        <v>4724</v>
      </c>
      <c r="I94" s="78">
        <f>SUM(I95+I98)</f>
        <v>2497</v>
      </c>
      <c r="J94" s="264">
        <f t="shared" si="1"/>
        <v>52.857747671464864</v>
      </c>
      <c r="K94" s="34"/>
    </row>
    <row r="95" spans="1:11" s="2" customFormat="1" ht="15.75">
      <c r="A95" s="5"/>
      <c r="B95" s="6"/>
      <c r="C95" s="6" t="s">
        <v>34</v>
      </c>
      <c r="D95" s="6" t="s">
        <v>35</v>
      </c>
      <c r="E95" s="6"/>
      <c r="F95" s="6"/>
      <c r="G95" s="78">
        <f>SUM(G96:G97)</f>
        <v>4436</v>
      </c>
      <c r="H95" s="78">
        <f>SUM(H96:H97)</f>
        <v>4436</v>
      </c>
      <c r="I95" s="78">
        <f>SUM(I96:I97)</f>
        <v>2357</v>
      </c>
      <c r="J95" s="264">
        <f t="shared" si="1"/>
        <v>53.13345356176736</v>
      </c>
      <c r="K95" s="34"/>
    </row>
    <row r="96" spans="1:11" s="2" customFormat="1" ht="15.75">
      <c r="A96" s="5"/>
      <c r="B96" s="6"/>
      <c r="C96" s="6"/>
      <c r="D96" s="6" t="s">
        <v>386</v>
      </c>
      <c r="E96" s="6"/>
      <c r="F96" s="6"/>
      <c r="G96" s="18">
        <v>4248</v>
      </c>
      <c r="H96" s="18">
        <v>4248</v>
      </c>
      <c r="I96" s="18">
        <v>2357</v>
      </c>
      <c r="J96" s="264">
        <f t="shared" si="1"/>
        <v>55.484934086629</v>
      </c>
      <c r="K96" s="34"/>
    </row>
    <row r="97" spans="1:11" s="2" customFormat="1" ht="15.75">
      <c r="A97" s="5"/>
      <c r="B97" s="6"/>
      <c r="C97" s="6"/>
      <c r="D97" s="6" t="s">
        <v>387</v>
      </c>
      <c r="E97" s="6"/>
      <c r="F97" s="6"/>
      <c r="G97" s="18">
        <v>188</v>
      </c>
      <c r="H97" s="18">
        <v>188</v>
      </c>
      <c r="I97" s="18">
        <v>0</v>
      </c>
      <c r="J97" s="264">
        <f t="shared" si="1"/>
        <v>0</v>
      </c>
      <c r="K97" s="34"/>
    </row>
    <row r="98" spans="1:11" s="2" customFormat="1" ht="15.75">
      <c r="A98" s="5"/>
      <c r="B98" s="6"/>
      <c r="C98" s="6" t="s">
        <v>255</v>
      </c>
      <c r="D98" s="6" t="s">
        <v>256</v>
      </c>
      <c r="E98" s="6"/>
      <c r="F98" s="6"/>
      <c r="G98" s="78">
        <f>SUM(G99)</f>
        <v>288</v>
      </c>
      <c r="H98" s="78">
        <f>SUM(H99)</f>
        <v>288</v>
      </c>
      <c r="I98" s="78">
        <f>SUM(I99)</f>
        <v>140</v>
      </c>
      <c r="J98" s="264">
        <f t="shared" si="1"/>
        <v>48.61111111111111</v>
      </c>
      <c r="K98" s="34"/>
    </row>
    <row r="99" spans="1:11" s="2" customFormat="1" ht="15.75">
      <c r="A99" s="5"/>
      <c r="B99" s="6"/>
      <c r="C99" s="6"/>
      <c r="D99" s="6" t="s">
        <v>228</v>
      </c>
      <c r="E99" s="6"/>
      <c r="F99" s="6"/>
      <c r="G99" s="18">
        <v>288</v>
      </c>
      <c r="H99" s="18">
        <v>288</v>
      </c>
      <c r="I99" s="18">
        <v>140</v>
      </c>
      <c r="J99" s="264">
        <f t="shared" si="1"/>
        <v>48.61111111111111</v>
      </c>
      <c r="K99" s="34"/>
    </row>
    <row r="100" spans="1:11" s="2" customFormat="1" ht="15.75">
      <c r="A100" s="5"/>
      <c r="B100" s="6" t="s">
        <v>36</v>
      </c>
      <c r="C100" s="6"/>
      <c r="D100" s="6" t="s">
        <v>2</v>
      </c>
      <c r="E100" s="6"/>
      <c r="F100" s="6"/>
      <c r="G100" s="78">
        <f aca="true" t="shared" si="3" ref="G100:I101">SUM(G101)</f>
        <v>1000</v>
      </c>
      <c r="H100" s="78">
        <f t="shared" si="3"/>
        <v>1000</v>
      </c>
      <c r="I100" s="78">
        <f t="shared" si="3"/>
        <v>120</v>
      </c>
      <c r="J100" s="264">
        <f t="shared" si="1"/>
        <v>12</v>
      </c>
      <c r="K100" s="34"/>
    </row>
    <row r="101" spans="1:11" s="2" customFormat="1" ht="15.75">
      <c r="A101" s="5"/>
      <c r="B101" s="6"/>
      <c r="C101" s="6" t="s">
        <v>42</v>
      </c>
      <c r="D101" s="10" t="s">
        <v>43</v>
      </c>
      <c r="E101" s="6"/>
      <c r="F101" s="6"/>
      <c r="G101" s="18">
        <f t="shared" si="3"/>
        <v>1000</v>
      </c>
      <c r="H101" s="18">
        <f t="shared" si="3"/>
        <v>1000</v>
      </c>
      <c r="I101" s="18">
        <f t="shared" si="3"/>
        <v>120</v>
      </c>
      <c r="J101" s="264">
        <f t="shared" si="1"/>
        <v>12</v>
      </c>
      <c r="K101" s="34"/>
    </row>
    <row r="102" spans="1:11" s="2" customFormat="1" ht="15.75">
      <c r="A102" s="5"/>
      <c r="B102" s="6"/>
      <c r="C102" s="6"/>
      <c r="D102" s="10"/>
      <c r="E102" s="6" t="s">
        <v>39</v>
      </c>
      <c r="F102" s="6"/>
      <c r="G102" s="18">
        <v>1000</v>
      </c>
      <c r="H102" s="18">
        <v>1000</v>
      </c>
      <c r="I102" s="18">
        <v>120</v>
      </c>
      <c r="J102" s="264">
        <f t="shared" si="1"/>
        <v>12</v>
      </c>
      <c r="K102" s="34"/>
    </row>
    <row r="103" spans="1:11" s="2" customFormat="1" ht="15.75" customHeight="1">
      <c r="A103" s="11" t="s">
        <v>44</v>
      </c>
      <c r="B103" s="4"/>
      <c r="C103" s="4" t="s">
        <v>45</v>
      </c>
      <c r="D103" s="52"/>
      <c r="E103" s="52"/>
      <c r="F103" s="12"/>
      <c r="G103" s="77">
        <f>SUM(G104:G106)</f>
        <v>1305</v>
      </c>
      <c r="H103" s="77">
        <f>SUM(H104:H106)</f>
        <v>1305</v>
      </c>
      <c r="I103" s="77">
        <f>SUM(I104:I106)</f>
        <v>540</v>
      </c>
      <c r="J103" s="263">
        <f t="shared" si="1"/>
        <v>41.37931034482759</v>
      </c>
      <c r="K103" s="34"/>
    </row>
    <row r="104" spans="1:12" s="2" customFormat="1" ht="15.75">
      <c r="A104" s="5"/>
      <c r="B104" s="6"/>
      <c r="C104" s="6"/>
      <c r="D104" s="6" t="s">
        <v>23</v>
      </c>
      <c r="E104" s="6"/>
      <c r="F104" s="6"/>
      <c r="G104" s="17">
        <v>1200</v>
      </c>
      <c r="H104" s="17">
        <v>1200</v>
      </c>
      <c r="I104" s="17">
        <v>490</v>
      </c>
      <c r="J104" s="264">
        <f t="shared" si="1"/>
        <v>40.833333333333336</v>
      </c>
      <c r="K104" s="34"/>
      <c r="L104" s="24"/>
    </row>
    <row r="105" spans="1:12" s="2" customFormat="1" ht="15.75">
      <c r="A105" s="5"/>
      <c r="B105" s="6"/>
      <c r="C105" s="6"/>
      <c r="D105" s="6" t="s">
        <v>48</v>
      </c>
      <c r="E105" s="6"/>
      <c r="F105" s="6"/>
      <c r="G105" s="17">
        <v>50</v>
      </c>
      <c r="H105" s="17">
        <v>50</v>
      </c>
      <c r="I105" s="17">
        <v>23</v>
      </c>
      <c r="J105" s="264">
        <f t="shared" si="1"/>
        <v>46</v>
      </c>
      <c r="K105" s="34"/>
      <c r="L105" s="24"/>
    </row>
    <row r="106" spans="1:12" s="2" customFormat="1" ht="15.75">
      <c r="A106" s="5"/>
      <c r="B106" s="6"/>
      <c r="C106" s="6"/>
      <c r="D106" s="6" t="s">
        <v>315</v>
      </c>
      <c r="E106" s="6"/>
      <c r="F106" s="6"/>
      <c r="G106" s="17">
        <v>55</v>
      </c>
      <c r="H106" s="17">
        <v>55</v>
      </c>
      <c r="I106" s="17">
        <v>27</v>
      </c>
      <c r="J106" s="264">
        <f t="shared" si="1"/>
        <v>49.09090909090909</v>
      </c>
      <c r="K106" s="34"/>
      <c r="L106" s="24"/>
    </row>
    <row r="107" spans="1:11" s="2" customFormat="1" ht="14.25" customHeight="1">
      <c r="A107" s="11" t="s">
        <v>46</v>
      </c>
      <c r="B107" s="4"/>
      <c r="C107" s="4" t="s">
        <v>47</v>
      </c>
      <c r="D107" s="53"/>
      <c r="E107" s="4"/>
      <c r="F107" s="6"/>
      <c r="G107" s="77">
        <f>SUM(G108+G118+G129)</f>
        <v>9310</v>
      </c>
      <c r="H107" s="77">
        <f>SUM(H108+H118+H129)</f>
        <v>9310</v>
      </c>
      <c r="I107" s="77">
        <f>SUM(I108+I118+I129)</f>
        <v>4295</v>
      </c>
      <c r="J107" s="263">
        <f t="shared" si="1"/>
        <v>46.13319011815252</v>
      </c>
      <c r="K107" s="34"/>
    </row>
    <row r="108" spans="1:11" s="55" customFormat="1" ht="15.75">
      <c r="A108" s="9"/>
      <c r="B108" s="8" t="s">
        <v>50</v>
      </c>
      <c r="C108" s="8"/>
      <c r="D108" s="8" t="s">
        <v>3</v>
      </c>
      <c r="E108" s="9"/>
      <c r="F108" s="9"/>
      <c r="G108" s="200">
        <f>SUM(G109+G111)</f>
        <v>3410</v>
      </c>
      <c r="H108" s="200">
        <f>SUM(H109+H111)</f>
        <v>3410</v>
      </c>
      <c r="I108" s="200">
        <f>SUM(I109+I111)</f>
        <v>1352</v>
      </c>
      <c r="J108" s="264">
        <f t="shared" si="1"/>
        <v>39.64809384164223</v>
      </c>
      <c r="K108" s="54"/>
    </row>
    <row r="109" spans="1:11" s="55" customFormat="1" ht="15.75">
      <c r="A109" s="9"/>
      <c r="B109" s="8"/>
      <c r="C109" s="8" t="s">
        <v>51</v>
      </c>
      <c r="D109" s="8" t="s">
        <v>52</v>
      </c>
      <c r="E109" s="9"/>
      <c r="F109" s="9"/>
      <c r="G109" s="201">
        <f>SUM(G110)</f>
        <v>0</v>
      </c>
      <c r="H109" s="201">
        <f>SUM(H110)</f>
        <v>0</v>
      </c>
      <c r="I109" s="201">
        <f>SUM(I110)</f>
        <v>0</v>
      </c>
      <c r="J109" s="264">
        <v>0</v>
      </c>
      <c r="K109" s="54"/>
    </row>
    <row r="110" spans="1:11" s="55" customFormat="1" ht="15.75">
      <c r="A110" s="9"/>
      <c r="B110" s="8"/>
      <c r="C110" s="8"/>
      <c r="D110" s="8"/>
      <c r="E110" s="9" t="s">
        <v>316</v>
      </c>
      <c r="F110" s="9"/>
      <c r="G110" s="19">
        <v>0</v>
      </c>
      <c r="H110" s="19">
        <v>0</v>
      </c>
      <c r="I110" s="19">
        <v>0</v>
      </c>
      <c r="J110" s="264">
        <v>0</v>
      </c>
      <c r="K110" s="54"/>
    </row>
    <row r="111" spans="1:11" s="2" customFormat="1" ht="15.75">
      <c r="A111" s="5"/>
      <c r="B111" s="6"/>
      <c r="C111" s="6" t="s">
        <v>53</v>
      </c>
      <c r="D111" s="6" t="s">
        <v>54</v>
      </c>
      <c r="E111" s="6"/>
      <c r="F111" s="6"/>
      <c r="G111" s="17">
        <f>SUM(G112:G117)</f>
        <v>3410</v>
      </c>
      <c r="H111" s="17">
        <f>SUM(H112:H117)</f>
        <v>3410</v>
      </c>
      <c r="I111" s="17">
        <f>SUM(I112:I117)</f>
        <v>1352</v>
      </c>
      <c r="J111" s="264">
        <f t="shared" si="1"/>
        <v>39.64809384164223</v>
      </c>
      <c r="K111" s="34"/>
    </row>
    <row r="112" spans="1:11" s="2" customFormat="1" ht="15.75">
      <c r="A112" s="11"/>
      <c r="B112" s="4"/>
      <c r="C112" s="4"/>
      <c r="D112" s="53"/>
      <c r="E112" s="6" t="s">
        <v>55</v>
      </c>
      <c r="F112" s="6"/>
      <c r="G112" s="18">
        <v>0</v>
      </c>
      <c r="H112" s="18">
        <v>0</v>
      </c>
      <c r="I112" s="18">
        <v>0</v>
      </c>
      <c r="J112" s="264">
        <v>0</v>
      </c>
      <c r="K112" s="34"/>
    </row>
    <row r="113" spans="1:11" s="2" customFormat="1" ht="15.75">
      <c r="A113" s="11"/>
      <c r="B113" s="4"/>
      <c r="C113" s="4"/>
      <c r="D113" s="53"/>
      <c r="E113" s="6" t="s">
        <v>56</v>
      </c>
      <c r="F113" s="6"/>
      <c r="G113" s="18">
        <v>0</v>
      </c>
      <c r="H113" s="18">
        <v>0</v>
      </c>
      <c r="I113" s="18">
        <v>0</v>
      </c>
      <c r="J113" s="264">
        <v>0</v>
      </c>
      <c r="K113" s="34"/>
    </row>
    <row r="114" spans="1:11" s="2" customFormat="1" ht="15.75">
      <c r="A114" s="11"/>
      <c r="B114" s="4"/>
      <c r="C114" s="4"/>
      <c r="D114" s="53"/>
      <c r="E114" s="6" t="s">
        <v>57</v>
      </c>
      <c r="F114" s="6"/>
      <c r="G114" s="18">
        <v>1000</v>
      </c>
      <c r="H114" s="18">
        <v>1000</v>
      </c>
      <c r="I114" s="18">
        <v>680</v>
      </c>
      <c r="J114" s="264">
        <f t="shared" si="1"/>
        <v>68</v>
      </c>
      <c r="K114" s="34"/>
    </row>
    <row r="115" spans="1:11" s="2" customFormat="1" ht="15.75">
      <c r="A115" s="11"/>
      <c r="B115" s="4"/>
      <c r="C115" s="4"/>
      <c r="D115" s="53"/>
      <c r="E115" s="6" t="s">
        <v>220</v>
      </c>
      <c r="F115" s="6"/>
      <c r="G115" s="18">
        <v>350</v>
      </c>
      <c r="H115" s="18">
        <v>350</v>
      </c>
      <c r="I115" s="18">
        <v>0</v>
      </c>
      <c r="J115" s="264">
        <f t="shared" si="1"/>
        <v>0</v>
      </c>
      <c r="K115" s="34"/>
    </row>
    <row r="116" spans="1:11" s="2" customFormat="1" ht="15.75">
      <c r="A116" s="11"/>
      <c r="B116" s="4"/>
      <c r="C116" s="4"/>
      <c r="D116" s="53"/>
      <c r="E116" s="6" t="s">
        <v>317</v>
      </c>
      <c r="F116" s="6"/>
      <c r="G116" s="18">
        <v>60</v>
      </c>
      <c r="H116" s="18">
        <v>60</v>
      </c>
      <c r="I116" s="18">
        <v>12</v>
      </c>
      <c r="J116" s="264">
        <f t="shared" si="1"/>
        <v>20</v>
      </c>
      <c r="K116" s="34"/>
    </row>
    <row r="117" spans="1:11" s="2" customFormat="1" ht="15.75">
      <c r="A117" s="11"/>
      <c r="B117" s="4"/>
      <c r="C117" s="4"/>
      <c r="D117" s="53"/>
      <c r="E117" s="6" t="s">
        <v>15</v>
      </c>
      <c r="F117" s="6"/>
      <c r="G117" s="18">
        <v>2000</v>
      </c>
      <c r="H117" s="18">
        <v>2000</v>
      </c>
      <c r="I117" s="18">
        <v>660</v>
      </c>
      <c r="J117" s="264">
        <f t="shared" si="1"/>
        <v>33</v>
      </c>
      <c r="K117" s="34"/>
    </row>
    <row r="118" spans="1:11" s="55" customFormat="1" ht="15.75">
      <c r="A118" s="9"/>
      <c r="B118" s="8" t="s">
        <v>67</v>
      </c>
      <c r="C118" s="8"/>
      <c r="D118" s="8" t="s">
        <v>68</v>
      </c>
      <c r="E118" s="8"/>
      <c r="F118" s="8"/>
      <c r="G118" s="200">
        <f>SUM(G119+G123+G124+G125)</f>
        <v>3750</v>
      </c>
      <c r="H118" s="200">
        <f>SUM(H119+H123+H124+H125)</f>
        <v>3750</v>
      </c>
      <c r="I118" s="200">
        <f>SUM(I119+I123+I124+I125)</f>
        <v>2120</v>
      </c>
      <c r="J118" s="264">
        <f t="shared" si="1"/>
        <v>56.53333333333334</v>
      </c>
      <c r="K118" s="54"/>
    </row>
    <row r="119" spans="1:11" s="2" customFormat="1" ht="15.75">
      <c r="A119" s="5"/>
      <c r="B119" s="6"/>
      <c r="C119" s="6" t="s">
        <v>69</v>
      </c>
      <c r="D119" s="6" t="s">
        <v>70</v>
      </c>
      <c r="E119" s="6"/>
      <c r="F119" s="6"/>
      <c r="G119" s="18">
        <f>SUM(G120:G122)</f>
        <v>1000</v>
      </c>
      <c r="H119" s="18">
        <f>SUM(H120:H122)</f>
        <v>1000</v>
      </c>
      <c r="I119" s="18">
        <f>SUM(I120:I122)</f>
        <v>558</v>
      </c>
      <c r="J119" s="264">
        <f t="shared" si="1"/>
        <v>55.800000000000004</v>
      </c>
      <c r="K119" s="34"/>
    </row>
    <row r="120" spans="1:11" s="2" customFormat="1" ht="15.75">
      <c r="A120" s="5"/>
      <c r="B120" s="6"/>
      <c r="C120" s="6"/>
      <c r="D120" s="6"/>
      <c r="E120" s="6" t="s">
        <v>71</v>
      </c>
      <c r="F120" s="6"/>
      <c r="G120" s="18">
        <v>250</v>
      </c>
      <c r="H120" s="18">
        <v>250</v>
      </c>
      <c r="I120" s="18">
        <v>340</v>
      </c>
      <c r="J120" s="264">
        <f t="shared" si="1"/>
        <v>136</v>
      </c>
      <c r="K120" s="34"/>
    </row>
    <row r="121" spans="1:11" s="2" customFormat="1" ht="15.75">
      <c r="A121" s="5"/>
      <c r="B121" s="6"/>
      <c r="C121" s="6"/>
      <c r="D121" s="6"/>
      <c r="E121" s="6" t="s">
        <v>72</v>
      </c>
      <c r="F121" s="6"/>
      <c r="G121" s="18">
        <v>500</v>
      </c>
      <c r="H121" s="18">
        <v>500</v>
      </c>
      <c r="I121" s="18">
        <v>170</v>
      </c>
      <c r="J121" s="264">
        <f t="shared" si="1"/>
        <v>34</v>
      </c>
      <c r="K121" s="34"/>
    </row>
    <row r="122" spans="1:11" s="2" customFormat="1" ht="15.75">
      <c r="A122" s="5"/>
      <c r="B122" s="6"/>
      <c r="C122" s="6"/>
      <c r="D122" s="6"/>
      <c r="E122" s="6" t="s">
        <v>5</v>
      </c>
      <c r="F122" s="6"/>
      <c r="G122" s="18">
        <v>250</v>
      </c>
      <c r="H122" s="18">
        <v>250</v>
      </c>
      <c r="I122" s="18">
        <v>48</v>
      </c>
      <c r="J122" s="264">
        <f t="shared" si="1"/>
        <v>19.2</v>
      </c>
      <c r="K122" s="34"/>
    </row>
    <row r="123" spans="1:11" s="2" customFormat="1" ht="15.75">
      <c r="A123" s="5"/>
      <c r="B123" s="6"/>
      <c r="C123" s="6" t="s">
        <v>73</v>
      </c>
      <c r="D123" s="6" t="s">
        <v>9</v>
      </c>
      <c r="E123" s="6"/>
      <c r="F123" s="6"/>
      <c r="G123" s="18">
        <v>0</v>
      </c>
      <c r="H123" s="18">
        <v>0</v>
      </c>
      <c r="I123" s="18">
        <v>17</v>
      </c>
      <c r="J123" s="264">
        <v>0</v>
      </c>
      <c r="K123" s="34"/>
    </row>
    <row r="124" spans="1:11" s="2" customFormat="1" ht="15.75">
      <c r="A124" s="5"/>
      <c r="B124" s="6"/>
      <c r="C124" s="6" t="s">
        <v>74</v>
      </c>
      <c r="D124" s="6" t="s">
        <v>6</v>
      </c>
      <c r="E124" s="6"/>
      <c r="F124" s="6"/>
      <c r="G124" s="18">
        <v>700</v>
      </c>
      <c r="H124" s="18">
        <v>700</v>
      </c>
      <c r="I124" s="18">
        <v>608</v>
      </c>
      <c r="J124" s="264">
        <f t="shared" si="1"/>
        <v>86.85714285714286</v>
      </c>
      <c r="K124" s="34"/>
    </row>
    <row r="125" spans="1:11" s="2" customFormat="1" ht="15.75">
      <c r="A125" s="5"/>
      <c r="B125" s="6"/>
      <c r="C125" s="6" t="s">
        <v>75</v>
      </c>
      <c r="D125" s="6" t="s">
        <v>76</v>
      </c>
      <c r="E125" s="6"/>
      <c r="F125" s="6"/>
      <c r="G125" s="17">
        <f>SUM(G126:G128)</f>
        <v>2050</v>
      </c>
      <c r="H125" s="17">
        <f>SUM(H126:H128)</f>
        <v>2050</v>
      </c>
      <c r="I125" s="17">
        <f>SUM(I126:I128)</f>
        <v>937</v>
      </c>
      <c r="J125" s="264">
        <f t="shared" si="1"/>
        <v>45.707317073170735</v>
      </c>
      <c r="K125" s="34"/>
    </row>
    <row r="126" spans="1:11" s="2" customFormat="1" ht="15.75">
      <c r="A126" s="5"/>
      <c r="B126" s="6"/>
      <c r="C126" s="6"/>
      <c r="D126" s="6"/>
      <c r="E126" s="6" t="s">
        <v>77</v>
      </c>
      <c r="F126" s="6"/>
      <c r="G126" s="18">
        <v>1600</v>
      </c>
      <c r="H126" s="18">
        <v>1600</v>
      </c>
      <c r="I126" s="18">
        <v>695</v>
      </c>
      <c r="J126" s="264">
        <f t="shared" si="1"/>
        <v>43.4375</v>
      </c>
      <c r="K126" s="34"/>
    </row>
    <row r="127" spans="1:11" s="2" customFormat="1" ht="15.75">
      <c r="A127" s="5"/>
      <c r="B127" s="6"/>
      <c r="C127" s="6"/>
      <c r="D127" s="6"/>
      <c r="E127" s="6" t="s">
        <v>7</v>
      </c>
      <c r="F127" s="6"/>
      <c r="G127" s="18">
        <v>200</v>
      </c>
      <c r="H127" s="18">
        <v>200</v>
      </c>
      <c r="I127" s="18">
        <v>212</v>
      </c>
      <c r="J127" s="264">
        <f t="shared" si="1"/>
        <v>106</v>
      </c>
      <c r="K127" s="34"/>
    </row>
    <row r="128" spans="1:11" s="2" customFormat="1" ht="15.75">
      <c r="A128" s="5"/>
      <c r="B128" s="6"/>
      <c r="C128" s="6"/>
      <c r="D128" s="6"/>
      <c r="E128" s="6" t="s">
        <v>221</v>
      </c>
      <c r="F128" s="6"/>
      <c r="G128" s="18">
        <v>250</v>
      </c>
      <c r="H128" s="18">
        <v>250</v>
      </c>
      <c r="I128" s="18">
        <v>30</v>
      </c>
      <c r="J128" s="264">
        <f t="shared" si="1"/>
        <v>12</v>
      </c>
      <c r="K128" s="34"/>
    </row>
    <row r="129" spans="1:11" s="55" customFormat="1" ht="15.75">
      <c r="A129" s="9"/>
      <c r="B129" s="8" t="s">
        <v>86</v>
      </c>
      <c r="C129" s="8"/>
      <c r="D129" s="8" t="s">
        <v>87</v>
      </c>
      <c r="E129" s="8"/>
      <c r="F129" s="8"/>
      <c r="G129" s="200">
        <f>SUM(G130+G131)</f>
        <v>2150</v>
      </c>
      <c r="H129" s="200">
        <f>SUM(H130+H131)</f>
        <v>2150</v>
      </c>
      <c r="I129" s="200">
        <f>SUM(I130+I131)</f>
        <v>823</v>
      </c>
      <c r="J129" s="264">
        <f t="shared" si="1"/>
        <v>38.27906976744186</v>
      </c>
      <c r="K129" s="54"/>
    </row>
    <row r="130" spans="1:11" s="2" customFormat="1" ht="15.75">
      <c r="A130" s="5"/>
      <c r="B130" s="6"/>
      <c r="C130" s="6" t="s">
        <v>88</v>
      </c>
      <c r="D130" s="6" t="s">
        <v>89</v>
      </c>
      <c r="E130" s="6"/>
      <c r="F130" s="6"/>
      <c r="G130" s="18">
        <v>1800</v>
      </c>
      <c r="H130" s="18">
        <v>1800</v>
      </c>
      <c r="I130" s="18">
        <v>823</v>
      </c>
      <c r="J130" s="264">
        <f t="shared" si="1"/>
        <v>45.72222222222222</v>
      </c>
      <c r="K130" s="34"/>
    </row>
    <row r="131" spans="1:11" s="2" customFormat="1" ht="15.75">
      <c r="A131" s="5"/>
      <c r="B131" s="6"/>
      <c r="C131" s="6" t="s">
        <v>90</v>
      </c>
      <c r="D131" s="6" t="s">
        <v>91</v>
      </c>
      <c r="E131" s="6"/>
      <c r="F131" s="6"/>
      <c r="G131" s="18">
        <f>SUM(G132:G132)</f>
        <v>350</v>
      </c>
      <c r="H131" s="18">
        <f>SUM(H132:H132)</f>
        <v>350</v>
      </c>
      <c r="I131" s="18">
        <f>SUM(I132:I132)</f>
        <v>0</v>
      </c>
      <c r="J131" s="264">
        <f t="shared" si="1"/>
        <v>0</v>
      </c>
      <c r="K131" s="34"/>
    </row>
    <row r="132" spans="1:11" s="2" customFormat="1" ht="15.75">
      <c r="A132" s="5"/>
      <c r="B132" s="6"/>
      <c r="C132" s="6"/>
      <c r="D132" s="6" t="s">
        <v>93</v>
      </c>
      <c r="E132" s="6"/>
      <c r="F132" s="6"/>
      <c r="G132" s="18">
        <v>350</v>
      </c>
      <c r="H132" s="18">
        <v>350</v>
      </c>
      <c r="I132" s="18">
        <v>0</v>
      </c>
      <c r="J132" s="264">
        <f t="shared" si="1"/>
        <v>0</v>
      </c>
      <c r="K132" s="34"/>
    </row>
    <row r="133" spans="1:11" s="2" customFormat="1" ht="15.75">
      <c r="A133" s="11" t="s">
        <v>127</v>
      </c>
      <c r="B133" s="4"/>
      <c r="C133" s="4" t="s">
        <v>128</v>
      </c>
      <c r="D133" s="4"/>
      <c r="E133" s="59"/>
      <c r="F133" s="7"/>
      <c r="G133" s="237">
        <f>SUM(G134:G136)</f>
        <v>5910</v>
      </c>
      <c r="H133" s="237">
        <f>SUM(H134:H136)</f>
        <v>5910</v>
      </c>
      <c r="I133" s="237">
        <f>SUM(I134:I136)</f>
        <v>0</v>
      </c>
      <c r="J133" s="264">
        <f t="shared" si="1"/>
        <v>0</v>
      </c>
      <c r="K133" s="34"/>
    </row>
    <row r="134" spans="1:11" s="2" customFormat="1" ht="15.75">
      <c r="A134" s="5"/>
      <c r="B134" s="6" t="s">
        <v>129</v>
      </c>
      <c r="C134" s="6"/>
      <c r="D134" s="6" t="s">
        <v>130</v>
      </c>
      <c r="E134" s="7"/>
      <c r="F134" s="7"/>
      <c r="G134" s="240">
        <v>4250</v>
      </c>
      <c r="H134" s="240">
        <v>4250</v>
      </c>
      <c r="I134" s="240">
        <v>0</v>
      </c>
      <c r="J134" s="264">
        <f t="shared" si="1"/>
        <v>0</v>
      </c>
      <c r="K134" s="34"/>
    </row>
    <row r="135" spans="1:11" s="2" customFormat="1" ht="15.75">
      <c r="A135" s="5"/>
      <c r="B135" s="6" t="s">
        <v>357</v>
      </c>
      <c r="C135" s="6"/>
      <c r="D135" s="6" t="s">
        <v>358</v>
      </c>
      <c r="E135" s="7"/>
      <c r="F135" s="7"/>
      <c r="G135" s="240">
        <v>400</v>
      </c>
      <c r="H135" s="240">
        <v>400</v>
      </c>
      <c r="I135" s="240">
        <v>0</v>
      </c>
      <c r="J135" s="264">
        <f t="shared" si="1"/>
        <v>0</v>
      </c>
      <c r="K135" s="34"/>
    </row>
    <row r="136" spans="1:11" s="2" customFormat="1" ht="15.75">
      <c r="A136" s="5"/>
      <c r="B136" s="6" t="s">
        <v>131</v>
      </c>
      <c r="C136" s="6"/>
      <c r="D136" s="6" t="s">
        <v>132</v>
      </c>
      <c r="E136" s="7"/>
      <c r="F136" s="7"/>
      <c r="G136" s="240">
        <v>1260</v>
      </c>
      <c r="H136" s="240">
        <v>1260</v>
      </c>
      <c r="I136" s="240">
        <v>0</v>
      </c>
      <c r="J136" s="264">
        <f t="shared" si="1"/>
        <v>0</v>
      </c>
      <c r="K136" s="34"/>
    </row>
    <row r="137" spans="1:11" s="2" customFormat="1" ht="15.75">
      <c r="A137" s="5"/>
      <c r="B137" s="6"/>
      <c r="C137" s="6"/>
      <c r="D137" s="6"/>
      <c r="E137" s="6"/>
      <c r="F137" s="6"/>
      <c r="G137" s="17"/>
      <c r="H137" s="17"/>
      <c r="I137" s="36"/>
      <c r="J137" s="264"/>
      <c r="K137" s="34"/>
    </row>
    <row r="138" spans="1:11" s="2" customFormat="1" ht="15.75">
      <c r="A138" s="5"/>
      <c r="B138" s="6"/>
      <c r="C138" s="6"/>
      <c r="D138" s="6"/>
      <c r="E138" s="6"/>
      <c r="F138" s="6"/>
      <c r="G138" s="18"/>
      <c r="H138" s="18"/>
      <c r="I138" s="36"/>
      <c r="J138" s="264"/>
      <c r="K138" s="34"/>
    </row>
    <row r="139" spans="1:11" s="13" customFormat="1" ht="15.75">
      <c r="A139" s="220" t="s">
        <v>318</v>
      </c>
      <c r="B139" s="219"/>
      <c r="C139" s="219"/>
      <c r="D139" s="219"/>
      <c r="E139" s="219"/>
      <c r="F139" s="219"/>
      <c r="G139" s="252">
        <f>SUM(G140)</f>
        <v>0</v>
      </c>
      <c r="H139" s="252">
        <f>SUM(H140)</f>
        <v>0</v>
      </c>
      <c r="I139" s="252">
        <f>SUM(I140)</f>
        <v>0</v>
      </c>
      <c r="J139" s="264">
        <v>0</v>
      </c>
      <c r="K139" s="45"/>
    </row>
    <row r="140" spans="1:11" s="2" customFormat="1" ht="15.75">
      <c r="A140" s="13" t="s">
        <v>46</v>
      </c>
      <c r="B140" s="89"/>
      <c r="C140" s="89" t="s">
        <v>47</v>
      </c>
      <c r="D140" s="89"/>
      <c r="E140" s="246"/>
      <c r="F140" s="247"/>
      <c r="G140" s="248">
        <f>SUM(G141+G144)</f>
        <v>0</v>
      </c>
      <c r="H140" s="248">
        <f>SUM(H141+H144)</f>
        <v>0</v>
      </c>
      <c r="I140" s="248">
        <f>SUM(I141+I144)</f>
        <v>0</v>
      </c>
      <c r="J140" s="264">
        <v>0</v>
      </c>
      <c r="K140" s="34"/>
    </row>
    <row r="141" spans="2:11" s="55" customFormat="1" ht="15.75">
      <c r="B141" s="250" t="s">
        <v>67</v>
      </c>
      <c r="C141" s="250"/>
      <c r="D141" s="250" t="s">
        <v>408</v>
      </c>
      <c r="E141" s="250"/>
      <c r="F141" s="250"/>
      <c r="G141" s="251">
        <f aca="true" t="shared" si="4" ref="G141:I142">SUM(G142)</f>
        <v>0</v>
      </c>
      <c r="H141" s="251">
        <f t="shared" si="4"/>
        <v>0</v>
      </c>
      <c r="I141" s="251">
        <f t="shared" si="4"/>
        <v>0</v>
      </c>
      <c r="J141" s="264">
        <v>0</v>
      </c>
      <c r="K141" s="54"/>
    </row>
    <row r="142" spans="2:11" s="2" customFormat="1" ht="15.75">
      <c r="B142" s="92"/>
      <c r="C142" s="92" t="s">
        <v>75</v>
      </c>
      <c r="D142" s="92" t="s">
        <v>76</v>
      </c>
      <c r="E142" s="92"/>
      <c r="F142" s="92"/>
      <c r="G142" s="249">
        <f t="shared" si="4"/>
        <v>0</v>
      </c>
      <c r="H142" s="249">
        <f t="shared" si="4"/>
        <v>0</v>
      </c>
      <c r="I142" s="249">
        <f t="shared" si="4"/>
        <v>0</v>
      </c>
      <c r="J142" s="264">
        <v>0</v>
      </c>
      <c r="K142" s="34"/>
    </row>
    <row r="143" spans="2:11" s="2" customFormat="1" ht="15.75">
      <c r="B143" s="92"/>
      <c r="C143" s="92"/>
      <c r="D143" s="92"/>
      <c r="E143" s="92" t="s">
        <v>409</v>
      </c>
      <c r="F143" s="92"/>
      <c r="G143" s="249">
        <v>0</v>
      </c>
      <c r="H143" s="249">
        <v>0</v>
      </c>
      <c r="I143" s="249">
        <v>0</v>
      </c>
      <c r="J143" s="264">
        <v>0</v>
      </c>
      <c r="K143" s="34"/>
    </row>
    <row r="144" spans="1:11" s="55" customFormat="1" ht="15.75">
      <c r="A144" s="9"/>
      <c r="B144" s="8" t="s">
        <v>86</v>
      </c>
      <c r="C144" s="8"/>
      <c r="D144" s="8" t="s">
        <v>87</v>
      </c>
      <c r="E144" s="8"/>
      <c r="F144" s="8"/>
      <c r="G144" s="200">
        <f>SUM(G145+G146)</f>
        <v>0</v>
      </c>
      <c r="H144" s="200">
        <f>SUM(H145+H146)</f>
        <v>0</v>
      </c>
      <c r="I144" s="200">
        <f>SUM(I145+I146)</f>
        <v>0</v>
      </c>
      <c r="J144" s="264">
        <v>0</v>
      </c>
      <c r="K144" s="54"/>
    </row>
    <row r="145" spans="1:11" s="2" customFormat="1" ht="15.75">
      <c r="A145" s="5"/>
      <c r="B145" s="6"/>
      <c r="C145" s="6" t="s">
        <v>88</v>
      </c>
      <c r="D145" s="6" t="s">
        <v>89</v>
      </c>
      <c r="E145" s="6"/>
      <c r="F145" s="6"/>
      <c r="G145" s="18">
        <v>0</v>
      </c>
      <c r="H145" s="18">
        <v>0</v>
      </c>
      <c r="I145" s="18">
        <v>0</v>
      </c>
      <c r="J145" s="264">
        <v>0</v>
      </c>
      <c r="K145" s="34"/>
    </row>
    <row r="146" spans="2:11" s="2" customFormat="1" ht="15.75">
      <c r="B146" s="92"/>
      <c r="C146" s="92"/>
      <c r="D146" s="92"/>
      <c r="E146" s="92"/>
      <c r="F146" s="92"/>
      <c r="G146" s="249"/>
      <c r="H146" s="249"/>
      <c r="I146" s="48"/>
      <c r="J146" s="264"/>
      <c r="K146" s="34"/>
    </row>
    <row r="147" spans="1:11" s="2" customFormat="1" ht="15.75">
      <c r="A147" s="93"/>
      <c r="B147" s="243"/>
      <c r="C147" s="243"/>
      <c r="D147" s="243"/>
      <c r="E147" s="243"/>
      <c r="F147" s="243"/>
      <c r="G147" s="244"/>
      <c r="H147" s="244"/>
      <c r="I147" s="36"/>
      <c r="J147" s="264"/>
      <c r="K147" s="34"/>
    </row>
    <row r="148" spans="1:11" s="13" customFormat="1" ht="15.75">
      <c r="A148" s="220" t="s">
        <v>222</v>
      </c>
      <c r="B148" s="219"/>
      <c r="C148" s="219"/>
      <c r="D148" s="219"/>
      <c r="E148" s="219"/>
      <c r="F148" s="219"/>
      <c r="G148" s="252">
        <f>SUM(G149)</f>
        <v>2220</v>
      </c>
      <c r="H148" s="252">
        <f>SUM(H149)</f>
        <v>2220</v>
      </c>
      <c r="I148" s="252">
        <f>SUM(I149)</f>
        <v>0</v>
      </c>
      <c r="J148" s="264">
        <f aca="true" t="shared" si="5" ref="J148:J211">I148/H148*100</f>
        <v>0</v>
      </c>
      <c r="K148" s="45"/>
    </row>
    <row r="149" spans="1:11" s="2" customFormat="1" ht="15.75">
      <c r="A149" s="13" t="s">
        <v>46</v>
      </c>
      <c r="B149" s="89"/>
      <c r="C149" s="89" t="s">
        <v>47</v>
      </c>
      <c r="D149" s="89"/>
      <c r="E149" s="246"/>
      <c r="F149" s="247"/>
      <c r="G149" s="248">
        <f>SUM(G150+G152)</f>
        <v>2220</v>
      </c>
      <c r="H149" s="248">
        <f>SUM(H150+H152)</f>
        <v>2220</v>
      </c>
      <c r="I149" s="248">
        <f>SUM(I150+I152)</f>
        <v>0</v>
      </c>
      <c r="J149" s="264">
        <f t="shared" si="5"/>
        <v>0</v>
      </c>
      <c r="K149" s="34"/>
    </row>
    <row r="150" spans="2:11" s="55" customFormat="1" ht="15.75">
      <c r="B150" s="250" t="s">
        <v>67</v>
      </c>
      <c r="C150" s="250"/>
      <c r="D150" s="250" t="s">
        <v>408</v>
      </c>
      <c r="E150" s="250"/>
      <c r="F150" s="250"/>
      <c r="G150" s="251">
        <f>SUM(G151)</f>
        <v>1750</v>
      </c>
      <c r="H150" s="251">
        <f>SUM(H151)</f>
        <v>1750</v>
      </c>
      <c r="I150" s="251">
        <f>SUM(I151)</f>
        <v>0</v>
      </c>
      <c r="J150" s="264">
        <f t="shared" si="5"/>
        <v>0</v>
      </c>
      <c r="K150" s="54"/>
    </row>
    <row r="151" spans="2:11" s="2" customFormat="1" ht="15.75">
      <c r="B151" s="92"/>
      <c r="C151" s="92" t="s">
        <v>75</v>
      </c>
      <c r="D151" s="92" t="s">
        <v>385</v>
      </c>
      <c r="E151" s="92"/>
      <c r="F151" s="92"/>
      <c r="G151" s="249">
        <v>1750</v>
      </c>
      <c r="H151" s="249">
        <v>1750</v>
      </c>
      <c r="I151" s="249">
        <v>0</v>
      </c>
      <c r="J151" s="264">
        <f t="shared" si="5"/>
        <v>0</v>
      </c>
      <c r="K151" s="34"/>
    </row>
    <row r="152" spans="1:11" s="55" customFormat="1" ht="15.75">
      <c r="A152" s="9"/>
      <c r="B152" s="8" t="s">
        <v>86</v>
      </c>
      <c r="C152" s="8"/>
      <c r="D152" s="8" t="s">
        <v>87</v>
      </c>
      <c r="E152" s="8"/>
      <c r="F152" s="8"/>
      <c r="G152" s="200">
        <f>SUM(G153+G154)</f>
        <v>470</v>
      </c>
      <c r="H152" s="200">
        <f>SUM(H153+H154)</f>
        <v>470</v>
      </c>
      <c r="I152" s="200">
        <f>SUM(I153+I154)</f>
        <v>0</v>
      </c>
      <c r="J152" s="264">
        <f t="shared" si="5"/>
        <v>0</v>
      </c>
      <c r="K152" s="54"/>
    </row>
    <row r="153" spans="1:11" s="2" customFormat="1" ht="15.75">
      <c r="A153" s="5"/>
      <c r="B153" s="6"/>
      <c r="C153" s="6" t="s">
        <v>88</v>
      </c>
      <c r="D153" s="6" t="s">
        <v>89</v>
      </c>
      <c r="E153" s="6"/>
      <c r="F153" s="6"/>
      <c r="G153" s="18">
        <v>470</v>
      </c>
      <c r="H153" s="18">
        <v>470</v>
      </c>
      <c r="I153" s="18">
        <v>0</v>
      </c>
      <c r="J153" s="264">
        <f t="shared" si="5"/>
        <v>0</v>
      </c>
      <c r="K153" s="34"/>
    </row>
    <row r="154" spans="1:11" s="2" customFormat="1" ht="15.75">
      <c r="A154" s="93"/>
      <c r="B154" s="243"/>
      <c r="C154" s="243"/>
      <c r="D154" s="243"/>
      <c r="E154" s="243"/>
      <c r="F154" s="243"/>
      <c r="G154" s="244"/>
      <c r="H154" s="244"/>
      <c r="I154" s="36"/>
      <c r="J154" s="264"/>
      <c r="K154" s="34"/>
    </row>
    <row r="155" spans="1:11" s="2" customFormat="1" ht="15.75">
      <c r="A155" s="5"/>
      <c r="B155" s="6"/>
      <c r="C155" s="6"/>
      <c r="D155" s="6"/>
      <c r="E155" s="6"/>
      <c r="F155" s="6"/>
      <c r="G155" s="18"/>
      <c r="H155" s="18"/>
      <c r="I155" s="36"/>
      <c r="J155" s="264"/>
      <c r="K155" s="34"/>
    </row>
    <row r="156" spans="1:11" s="13" customFormat="1" ht="15.75">
      <c r="A156" s="221" t="s">
        <v>223</v>
      </c>
      <c r="B156" s="225"/>
      <c r="C156" s="225"/>
      <c r="D156" s="225"/>
      <c r="E156" s="225"/>
      <c r="F156" s="225"/>
      <c r="G156" s="226">
        <f>SUM(G157+G170)</f>
        <v>320</v>
      </c>
      <c r="H156" s="226">
        <f>SUM(H157+H170)</f>
        <v>320</v>
      </c>
      <c r="I156" s="226">
        <f>SUM(I157+I170)</f>
        <v>13</v>
      </c>
      <c r="J156" s="264">
        <f t="shared" si="5"/>
        <v>4.0625</v>
      </c>
      <c r="K156" s="45"/>
    </row>
    <row r="157" spans="1:11" s="2" customFormat="1" ht="15.75">
      <c r="A157" s="11" t="s">
        <v>46</v>
      </c>
      <c r="B157" s="4"/>
      <c r="C157" s="4" t="s">
        <v>47</v>
      </c>
      <c r="D157" s="53"/>
      <c r="E157" s="4"/>
      <c r="F157" s="6"/>
      <c r="G157" s="77">
        <f>SUM(G158+G162+G168)</f>
        <v>165</v>
      </c>
      <c r="H157" s="77">
        <f>SUM(H158+H162+H168)</f>
        <v>165</v>
      </c>
      <c r="I157" s="77">
        <f>SUM(I158+I162+I168)</f>
        <v>13</v>
      </c>
      <c r="J157" s="264">
        <f t="shared" si="5"/>
        <v>7.878787878787878</v>
      </c>
      <c r="K157" s="34"/>
    </row>
    <row r="158" spans="1:11" s="55" customFormat="1" ht="15.75">
      <c r="A158" s="9"/>
      <c r="B158" s="8" t="s">
        <v>50</v>
      </c>
      <c r="C158" s="8"/>
      <c r="D158" s="8" t="s">
        <v>3</v>
      </c>
      <c r="E158" s="9"/>
      <c r="F158" s="9"/>
      <c r="G158" s="200">
        <f>SUM(G159)</f>
        <v>0</v>
      </c>
      <c r="H158" s="200">
        <f>SUM(H159)</f>
        <v>0</v>
      </c>
      <c r="I158" s="200">
        <f>SUM(I159)</f>
        <v>0</v>
      </c>
      <c r="J158" s="264">
        <v>0</v>
      </c>
      <c r="K158" s="54"/>
    </row>
    <row r="159" spans="1:11" s="2" customFormat="1" ht="15.75">
      <c r="A159" s="5"/>
      <c r="B159" s="6"/>
      <c r="C159" s="6" t="s">
        <v>53</v>
      </c>
      <c r="D159" s="6" t="s">
        <v>54</v>
      </c>
      <c r="E159" s="6"/>
      <c r="F159" s="6"/>
      <c r="G159" s="18">
        <v>0</v>
      </c>
      <c r="H159" s="18">
        <v>0</v>
      </c>
      <c r="I159" s="18">
        <v>0</v>
      </c>
      <c r="J159" s="264">
        <v>0</v>
      </c>
      <c r="K159" s="34"/>
    </row>
    <row r="160" spans="1:11" s="2" customFormat="1" ht="15.75">
      <c r="A160" s="11"/>
      <c r="B160" s="4"/>
      <c r="C160" s="4"/>
      <c r="D160" s="53"/>
      <c r="E160" s="6" t="s">
        <v>57</v>
      </c>
      <c r="F160" s="6"/>
      <c r="G160" s="18">
        <v>0</v>
      </c>
      <c r="H160" s="18">
        <v>0</v>
      </c>
      <c r="I160" s="18">
        <v>0</v>
      </c>
      <c r="J160" s="264">
        <v>0</v>
      </c>
      <c r="K160" s="34"/>
    </row>
    <row r="161" spans="1:11" s="2" customFormat="1" ht="15.75">
      <c r="A161" s="11"/>
      <c r="B161" s="4"/>
      <c r="C161" s="4"/>
      <c r="D161" s="53"/>
      <c r="E161" s="6" t="s">
        <v>15</v>
      </c>
      <c r="F161" s="6"/>
      <c r="G161" s="18">
        <v>0</v>
      </c>
      <c r="H161" s="18">
        <v>0</v>
      </c>
      <c r="I161" s="18">
        <v>0</v>
      </c>
      <c r="J161" s="264">
        <v>0</v>
      </c>
      <c r="K161" s="34"/>
    </row>
    <row r="162" spans="1:11" s="55" customFormat="1" ht="15.75">
      <c r="A162" s="9"/>
      <c r="B162" s="8" t="s">
        <v>67</v>
      </c>
      <c r="C162" s="8"/>
      <c r="D162" s="8" t="s">
        <v>68</v>
      </c>
      <c r="E162" s="8"/>
      <c r="F162" s="8"/>
      <c r="G162" s="200">
        <f>SUM(G163)</f>
        <v>130</v>
      </c>
      <c r="H162" s="200">
        <f>SUM(H163)</f>
        <v>130</v>
      </c>
      <c r="I162" s="200">
        <f>SUM(I163)</f>
        <v>11</v>
      </c>
      <c r="J162" s="264">
        <f t="shared" si="5"/>
        <v>8.461538461538462</v>
      </c>
      <c r="K162" s="54"/>
    </row>
    <row r="163" spans="1:11" s="2" customFormat="1" ht="15.75">
      <c r="A163" s="5"/>
      <c r="B163" s="6"/>
      <c r="C163" s="6" t="s">
        <v>69</v>
      </c>
      <c r="D163" s="6" t="s">
        <v>70</v>
      </c>
      <c r="E163" s="6"/>
      <c r="F163" s="6"/>
      <c r="G163" s="18">
        <f>SUM(G164:G167)</f>
        <v>130</v>
      </c>
      <c r="H163" s="18">
        <f>SUM(H164:H167)</f>
        <v>130</v>
      </c>
      <c r="I163" s="18">
        <f>SUM(I164:I167)</f>
        <v>11</v>
      </c>
      <c r="J163" s="264">
        <f t="shared" si="5"/>
        <v>8.461538461538462</v>
      </c>
      <c r="K163" s="34"/>
    </row>
    <row r="164" spans="1:11" s="2" customFormat="1" ht="15.75">
      <c r="A164" s="5"/>
      <c r="B164" s="6"/>
      <c r="C164" s="6"/>
      <c r="D164" s="6"/>
      <c r="E164" s="6" t="s">
        <v>71</v>
      </c>
      <c r="F164" s="6"/>
      <c r="G164" s="18">
        <v>80</v>
      </c>
      <c r="H164" s="18">
        <v>80</v>
      </c>
      <c r="I164" s="18">
        <v>1</v>
      </c>
      <c r="J164" s="264">
        <f t="shared" si="5"/>
        <v>1.25</v>
      </c>
      <c r="K164" s="34"/>
    </row>
    <row r="165" spans="1:11" s="2" customFormat="1" ht="15.75">
      <c r="A165" s="5"/>
      <c r="B165" s="6"/>
      <c r="C165" s="6"/>
      <c r="D165" s="6"/>
      <c r="E165" s="6" t="s">
        <v>72</v>
      </c>
      <c r="F165" s="6"/>
      <c r="G165" s="18">
        <v>0</v>
      </c>
      <c r="H165" s="18">
        <v>0</v>
      </c>
      <c r="I165" s="18">
        <v>0</v>
      </c>
      <c r="J165" s="264">
        <v>0</v>
      </c>
      <c r="K165" s="34"/>
    </row>
    <row r="166" spans="1:11" s="2" customFormat="1" ht="15.75">
      <c r="A166" s="5"/>
      <c r="B166" s="6"/>
      <c r="C166" s="6"/>
      <c r="D166" s="6"/>
      <c r="E166" s="6" t="s">
        <v>421</v>
      </c>
      <c r="F166" s="6"/>
      <c r="G166" s="18">
        <v>0</v>
      </c>
      <c r="H166" s="18">
        <v>0</v>
      </c>
      <c r="I166" s="18">
        <v>6</v>
      </c>
      <c r="J166" s="264">
        <v>0</v>
      </c>
      <c r="K166" s="34"/>
    </row>
    <row r="167" spans="1:11" s="2" customFormat="1" ht="15.75">
      <c r="A167" s="5"/>
      <c r="B167" s="6"/>
      <c r="C167" s="6"/>
      <c r="D167" s="6"/>
      <c r="E167" s="6" t="s">
        <v>5</v>
      </c>
      <c r="F167" s="6"/>
      <c r="G167" s="18">
        <v>50</v>
      </c>
      <c r="H167" s="18">
        <v>50</v>
      </c>
      <c r="I167" s="18">
        <v>4</v>
      </c>
      <c r="J167" s="264">
        <f t="shared" si="5"/>
        <v>8</v>
      </c>
      <c r="K167" s="34"/>
    </row>
    <row r="168" spans="1:11" s="55" customFormat="1" ht="15.75">
      <c r="A168" s="9"/>
      <c r="B168" s="8" t="s">
        <v>86</v>
      </c>
      <c r="C168" s="8"/>
      <c r="D168" s="8" t="s">
        <v>87</v>
      </c>
      <c r="E168" s="8"/>
      <c r="F168" s="8"/>
      <c r="G168" s="200">
        <f>SUM(G169)</f>
        <v>35</v>
      </c>
      <c r="H168" s="200">
        <f>SUM(H169)</f>
        <v>35</v>
      </c>
      <c r="I168" s="200">
        <f>SUM(I169)</f>
        <v>2</v>
      </c>
      <c r="J168" s="264">
        <f t="shared" si="5"/>
        <v>5.714285714285714</v>
      </c>
      <c r="K168" s="54"/>
    </row>
    <row r="169" spans="1:11" s="2" customFormat="1" ht="15.75">
      <c r="A169" s="5"/>
      <c r="B169" s="6"/>
      <c r="C169" s="6" t="s">
        <v>88</v>
      </c>
      <c r="D169" s="6" t="s">
        <v>89</v>
      </c>
      <c r="E169" s="6"/>
      <c r="F169" s="6"/>
      <c r="G169" s="18">
        <v>35</v>
      </c>
      <c r="H169" s="18">
        <v>35</v>
      </c>
      <c r="I169" s="18">
        <v>2</v>
      </c>
      <c r="J169" s="264">
        <f t="shared" si="5"/>
        <v>5.714285714285714</v>
      </c>
      <c r="K169" s="34"/>
    </row>
    <row r="170" spans="1:11" s="2" customFormat="1" ht="15.75">
      <c r="A170" s="11" t="s">
        <v>127</v>
      </c>
      <c r="B170" s="4"/>
      <c r="C170" s="4" t="s">
        <v>128</v>
      </c>
      <c r="D170" s="4"/>
      <c r="E170" s="59"/>
      <c r="F170" s="7"/>
      <c r="G170" s="237">
        <f>SUM(G171:G173)</f>
        <v>155</v>
      </c>
      <c r="H170" s="237">
        <f>SUM(H171:H173)</f>
        <v>155</v>
      </c>
      <c r="I170" s="237">
        <f>SUM(I171:I173)</f>
        <v>0</v>
      </c>
      <c r="J170" s="264">
        <f t="shared" si="5"/>
        <v>0</v>
      </c>
      <c r="K170" s="34"/>
    </row>
    <row r="171" spans="1:11" s="2" customFormat="1" ht="15.75">
      <c r="A171" s="5"/>
      <c r="B171" s="6" t="s">
        <v>129</v>
      </c>
      <c r="C171" s="6"/>
      <c r="D171" s="6" t="s">
        <v>130</v>
      </c>
      <c r="E171" s="7"/>
      <c r="F171" s="7"/>
      <c r="G171" s="240">
        <v>0</v>
      </c>
      <c r="H171" s="240">
        <v>0</v>
      </c>
      <c r="I171" s="240">
        <v>0</v>
      </c>
      <c r="J171" s="264">
        <v>0</v>
      </c>
      <c r="K171" s="34"/>
    </row>
    <row r="172" spans="1:11" s="2" customFormat="1" ht="15.75">
      <c r="A172" s="5"/>
      <c r="B172" s="6" t="s">
        <v>357</v>
      </c>
      <c r="C172" s="6"/>
      <c r="D172" s="6" t="s">
        <v>358</v>
      </c>
      <c r="E172" s="7"/>
      <c r="F172" s="7"/>
      <c r="G172" s="240">
        <v>122</v>
      </c>
      <c r="H172" s="240">
        <v>122</v>
      </c>
      <c r="I172" s="240">
        <v>0</v>
      </c>
      <c r="J172" s="264">
        <f t="shared" si="5"/>
        <v>0</v>
      </c>
      <c r="K172" s="34"/>
    </row>
    <row r="173" spans="1:11" s="2" customFormat="1" ht="15.75">
      <c r="A173" s="5"/>
      <c r="B173" s="6" t="s">
        <v>131</v>
      </c>
      <c r="C173" s="6"/>
      <c r="D173" s="6" t="s">
        <v>132</v>
      </c>
      <c r="E173" s="7"/>
      <c r="F173" s="7"/>
      <c r="G173" s="240">
        <v>33</v>
      </c>
      <c r="H173" s="240">
        <v>33</v>
      </c>
      <c r="I173" s="240">
        <v>0</v>
      </c>
      <c r="J173" s="264">
        <f t="shared" si="5"/>
        <v>0</v>
      </c>
      <c r="K173" s="34"/>
    </row>
    <row r="174" spans="1:11" s="2" customFormat="1" ht="15.75">
      <c r="A174" s="5"/>
      <c r="B174" s="6"/>
      <c r="C174" s="6"/>
      <c r="D174" s="6"/>
      <c r="E174" s="7"/>
      <c r="F174" s="7"/>
      <c r="G174" s="74"/>
      <c r="H174" s="74"/>
      <c r="I174" s="74"/>
      <c r="J174" s="264"/>
      <c r="K174" s="34"/>
    </row>
    <row r="175" spans="1:11" s="2" customFormat="1" ht="15.75">
      <c r="A175" s="5"/>
      <c r="B175" s="6"/>
      <c r="C175" s="6"/>
      <c r="D175" s="6"/>
      <c r="E175" s="6"/>
      <c r="F175" s="6"/>
      <c r="G175" s="18"/>
      <c r="H175" s="18"/>
      <c r="I175" s="36"/>
      <c r="J175" s="264"/>
      <c r="K175" s="34"/>
    </row>
    <row r="176" spans="1:11" s="13" customFormat="1" ht="15.75">
      <c r="A176" s="221" t="s">
        <v>224</v>
      </c>
      <c r="B176" s="225"/>
      <c r="C176" s="225"/>
      <c r="D176" s="225"/>
      <c r="E176" s="225"/>
      <c r="F176" s="225"/>
      <c r="G176" s="226">
        <f>SUM(G177+G183)</f>
        <v>19795</v>
      </c>
      <c r="H176" s="226">
        <f>SUM(H177+H183)</f>
        <v>19795</v>
      </c>
      <c r="I176" s="226">
        <f>SUM(I177+I183)</f>
        <v>1774</v>
      </c>
      <c r="J176" s="264">
        <f t="shared" si="5"/>
        <v>8.961859055317</v>
      </c>
      <c r="K176" s="45"/>
    </row>
    <row r="177" spans="1:11" s="2" customFormat="1" ht="15.75">
      <c r="A177" s="11" t="s">
        <v>46</v>
      </c>
      <c r="B177" s="4"/>
      <c r="C177" s="4" t="s">
        <v>47</v>
      </c>
      <c r="D177" s="53"/>
      <c r="E177" s="4"/>
      <c r="F177" s="6"/>
      <c r="G177" s="77">
        <f>SUM(G178+G181)</f>
        <v>6350</v>
      </c>
      <c r="H177" s="77">
        <f>SUM(H178+H181)</f>
        <v>6350</v>
      </c>
      <c r="I177" s="77">
        <f>SUM(I178+I181)</f>
        <v>1774</v>
      </c>
      <c r="J177" s="264">
        <f t="shared" si="5"/>
        <v>27.937007874015745</v>
      </c>
      <c r="K177" s="34"/>
    </row>
    <row r="178" spans="1:11" s="55" customFormat="1" ht="15.75">
      <c r="A178" s="9"/>
      <c r="B178" s="8" t="s">
        <v>67</v>
      </c>
      <c r="C178" s="8"/>
      <c r="D178" s="8" t="s">
        <v>68</v>
      </c>
      <c r="E178" s="8"/>
      <c r="F178" s="8"/>
      <c r="G178" s="200">
        <f>SUM(G179)</f>
        <v>5000</v>
      </c>
      <c r="H178" s="200">
        <f>SUM(H179)</f>
        <v>5000</v>
      </c>
      <c r="I178" s="200">
        <f>SUM(I179)</f>
        <v>1397</v>
      </c>
      <c r="J178" s="264">
        <f t="shared" si="5"/>
        <v>27.939999999999998</v>
      </c>
      <c r="K178" s="54"/>
    </row>
    <row r="179" spans="1:11" s="2" customFormat="1" ht="15.75">
      <c r="A179" s="5"/>
      <c r="B179" s="6"/>
      <c r="C179" s="6" t="s">
        <v>69</v>
      </c>
      <c r="D179" s="6" t="s">
        <v>70</v>
      </c>
      <c r="E179" s="6"/>
      <c r="F179" s="6"/>
      <c r="G179" s="18">
        <f>SUM(G180:G180)</f>
        <v>5000</v>
      </c>
      <c r="H179" s="18">
        <f>SUM(H180:H180)</f>
        <v>5000</v>
      </c>
      <c r="I179" s="18">
        <f>SUM(I180:I180)</f>
        <v>1397</v>
      </c>
      <c r="J179" s="264">
        <f t="shared" si="5"/>
        <v>27.939999999999998</v>
      </c>
      <c r="K179" s="34"/>
    </row>
    <row r="180" spans="1:11" s="2" customFormat="1" ht="15.75">
      <c r="A180" s="5"/>
      <c r="B180" s="6"/>
      <c r="C180" s="6"/>
      <c r="D180" s="6"/>
      <c r="E180" s="6" t="s">
        <v>71</v>
      </c>
      <c r="F180" s="6"/>
      <c r="G180" s="18">
        <v>5000</v>
      </c>
      <c r="H180" s="18">
        <v>5000</v>
      </c>
      <c r="I180" s="18">
        <v>1397</v>
      </c>
      <c r="J180" s="264">
        <f t="shared" si="5"/>
        <v>27.939999999999998</v>
      </c>
      <c r="K180" s="34"/>
    </row>
    <row r="181" spans="1:11" s="55" customFormat="1" ht="15.75">
      <c r="A181" s="9"/>
      <c r="B181" s="8" t="s">
        <v>86</v>
      </c>
      <c r="C181" s="8"/>
      <c r="D181" s="8" t="s">
        <v>87</v>
      </c>
      <c r="E181" s="8"/>
      <c r="F181" s="8"/>
      <c r="G181" s="200">
        <f>SUM(G182)</f>
        <v>1350</v>
      </c>
      <c r="H181" s="200">
        <f>SUM(H182)</f>
        <v>1350</v>
      </c>
      <c r="I181" s="200">
        <f>SUM(I182)</f>
        <v>377</v>
      </c>
      <c r="J181" s="264">
        <f t="shared" si="5"/>
        <v>27.925925925925927</v>
      </c>
      <c r="K181" s="54"/>
    </row>
    <row r="182" spans="1:11" s="2" customFormat="1" ht="15.75">
      <c r="A182" s="5"/>
      <c r="B182" s="6"/>
      <c r="C182" s="6" t="s">
        <v>88</v>
      </c>
      <c r="D182" s="6" t="s">
        <v>89</v>
      </c>
      <c r="E182" s="6"/>
      <c r="F182" s="6"/>
      <c r="G182" s="18">
        <v>1350</v>
      </c>
      <c r="H182" s="18">
        <v>1350</v>
      </c>
      <c r="I182" s="18">
        <v>377</v>
      </c>
      <c r="J182" s="264">
        <f t="shared" si="5"/>
        <v>27.925925925925927</v>
      </c>
      <c r="K182" s="34"/>
    </row>
    <row r="183" spans="1:11" s="2" customFormat="1" ht="15.75">
      <c r="A183" s="11" t="s">
        <v>127</v>
      </c>
      <c r="B183" s="4"/>
      <c r="C183" s="4" t="s">
        <v>128</v>
      </c>
      <c r="D183" s="4"/>
      <c r="E183" s="59"/>
      <c r="F183" s="7"/>
      <c r="G183" s="237">
        <f>SUM(G184:G186)</f>
        <v>13445</v>
      </c>
      <c r="H183" s="237">
        <f>SUM(H184:H186)</f>
        <v>13445</v>
      </c>
      <c r="I183" s="237">
        <f>SUM(I184:I186)</f>
        <v>0</v>
      </c>
      <c r="J183" s="264">
        <f t="shared" si="5"/>
        <v>0</v>
      </c>
      <c r="K183" s="34"/>
    </row>
    <row r="184" spans="1:11" s="2" customFormat="1" ht="15.75">
      <c r="A184" s="5"/>
      <c r="B184" s="6" t="s">
        <v>129</v>
      </c>
      <c r="C184" s="6"/>
      <c r="D184" s="6" t="s">
        <v>130</v>
      </c>
      <c r="E184" s="7"/>
      <c r="F184" s="7"/>
      <c r="G184" s="240">
        <v>10587</v>
      </c>
      <c r="H184" s="240">
        <v>10587</v>
      </c>
      <c r="I184" s="240">
        <v>0</v>
      </c>
      <c r="J184" s="264">
        <f t="shared" si="5"/>
        <v>0</v>
      </c>
      <c r="K184" s="34"/>
    </row>
    <row r="185" spans="1:11" s="2" customFormat="1" ht="15.75">
      <c r="A185" s="5"/>
      <c r="B185" s="6" t="s">
        <v>357</v>
      </c>
      <c r="C185" s="6"/>
      <c r="D185" s="6" t="s">
        <v>358</v>
      </c>
      <c r="E185" s="7"/>
      <c r="F185" s="7"/>
      <c r="G185" s="240">
        <v>0</v>
      </c>
      <c r="H185" s="240">
        <v>0</v>
      </c>
      <c r="I185" s="240">
        <v>0</v>
      </c>
      <c r="J185" s="264">
        <v>0</v>
      </c>
      <c r="K185" s="34"/>
    </row>
    <row r="186" spans="1:11" s="2" customFormat="1" ht="15.75">
      <c r="A186" s="5"/>
      <c r="B186" s="6" t="s">
        <v>131</v>
      </c>
      <c r="C186" s="6"/>
      <c r="D186" s="6" t="s">
        <v>132</v>
      </c>
      <c r="E186" s="7"/>
      <c r="F186" s="7"/>
      <c r="G186" s="240">
        <v>2858</v>
      </c>
      <c r="H186" s="240">
        <v>2858</v>
      </c>
      <c r="I186" s="240">
        <v>0</v>
      </c>
      <c r="J186" s="264">
        <f t="shared" si="5"/>
        <v>0</v>
      </c>
      <c r="K186" s="34"/>
    </row>
    <row r="187" spans="1:11" s="2" customFormat="1" ht="15.75">
      <c r="A187" s="5"/>
      <c r="B187" s="6"/>
      <c r="C187" s="6"/>
      <c r="D187" s="6"/>
      <c r="E187" s="7"/>
      <c r="F187" s="7"/>
      <c r="G187" s="240"/>
      <c r="H187" s="240"/>
      <c r="I187" s="240"/>
      <c r="J187" s="264"/>
      <c r="K187" s="34"/>
    </row>
    <row r="188" spans="1:11" s="13" customFormat="1" ht="15.75">
      <c r="A188" s="11"/>
      <c r="B188" s="4"/>
      <c r="C188" s="4"/>
      <c r="D188" s="4"/>
      <c r="E188" s="4"/>
      <c r="F188" s="4"/>
      <c r="G188" s="20"/>
      <c r="H188" s="20"/>
      <c r="I188" s="43"/>
      <c r="J188" s="264"/>
      <c r="K188" s="45"/>
    </row>
    <row r="189" spans="1:11" s="13" customFormat="1" ht="15.75">
      <c r="A189" s="221" t="s">
        <v>225</v>
      </c>
      <c r="B189" s="225"/>
      <c r="C189" s="225"/>
      <c r="D189" s="225"/>
      <c r="E189" s="225"/>
      <c r="F189" s="225"/>
      <c r="G189" s="226">
        <f>SUM(G190+G211)</f>
        <v>625</v>
      </c>
      <c r="H189" s="226">
        <f>SUM(H190+H211)</f>
        <v>625</v>
      </c>
      <c r="I189" s="226">
        <f>SUM(I190+I211)</f>
        <v>77</v>
      </c>
      <c r="J189" s="264">
        <f t="shared" si="5"/>
        <v>12.32</v>
      </c>
      <c r="K189" s="45"/>
    </row>
    <row r="190" spans="1:11" s="2" customFormat="1" ht="15.75">
      <c r="A190" s="11" t="s">
        <v>46</v>
      </c>
      <c r="B190" s="4"/>
      <c r="C190" s="4" t="s">
        <v>47</v>
      </c>
      <c r="D190" s="53"/>
      <c r="E190" s="4"/>
      <c r="F190" s="6"/>
      <c r="G190" s="77">
        <f>SUM(G191+G197+G202+G209)</f>
        <v>250</v>
      </c>
      <c r="H190" s="77">
        <f>SUM(H191+H197+H202+H209)</f>
        <v>250</v>
      </c>
      <c r="I190" s="77">
        <f>SUM(I191+I197+I202+I209)</f>
        <v>15</v>
      </c>
      <c r="J190" s="264">
        <f t="shared" si="5"/>
        <v>6</v>
      </c>
      <c r="K190" s="34"/>
    </row>
    <row r="191" spans="1:11" s="55" customFormat="1" ht="15.75">
      <c r="A191" s="9"/>
      <c r="B191" s="8" t="s">
        <v>50</v>
      </c>
      <c r="C191" s="8"/>
      <c r="D191" s="8" t="s">
        <v>3</v>
      </c>
      <c r="E191" s="9"/>
      <c r="F191" s="9"/>
      <c r="G191" s="200">
        <f>SUM(G192+G194)</f>
        <v>20</v>
      </c>
      <c r="H191" s="200">
        <f>SUM(H192+H194)</f>
        <v>20</v>
      </c>
      <c r="I191" s="200">
        <f>SUM(I192+I194)</f>
        <v>0</v>
      </c>
      <c r="J191" s="264">
        <f t="shared" si="5"/>
        <v>0</v>
      </c>
      <c r="K191" s="54"/>
    </row>
    <row r="192" spans="1:11" s="55" customFormat="1" ht="15.75">
      <c r="A192" s="9"/>
      <c r="B192" s="8"/>
      <c r="C192" s="8" t="s">
        <v>51</v>
      </c>
      <c r="D192" s="8" t="s">
        <v>52</v>
      </c>
      <c r="E192" s="9"/>
      <c r="F192" s="9"/>
      <c r="G192" s="19">
        <f>SUM(G193)</f>
        <v>20</v>
      </c>
      <c r="H192" s="19">
        <f>SUM(H193)</f>
        <v>20</v>
      </c>
      <c r="I192" s="19">
        <f>SUM(I193)</f>
        <v>0</v>
      </c>
      <c r="J192" s="264">
        <f t="shared" si="5"/>
        <v>0</v>
      </c>
      <c r="K192" s="54"/>
    </row>
    <row r="193" spans="1:11" s="55" customFormat="1" ht="15.75">
      <c r="A193" s="9"/>
      <c r="B193" s="8"/>
      <c r="C193" s="8"/>
      <c r="D193" s="8"/>
      <c r="E193" s="9" t="s">
        <v>316</v>
      </c>
      <c r="F193" s="9"/>
      <c r="G193" s="19">
        <v>20</v>
      </c>
      <c r="H193" s="19">
        <v>20</v>
      </c>
      <c r="I193" s="19">
        <v>0</v>
      </c>
      <c r="J193" s="264">
        <f t="shared" si="5"/>
        <v>0</v>
      </c>
      <c r="K193" s="54"/>
    </row>
    <row r="194" spans="1:11" s="2" customFormat="1" ht="15.75">
      <c r="A194" s="5"/>
      <c r="B194" s="6"/>
      <c r="C194" s="6" t="s">
        <v>53</v>
      </c>
      <c r="D194" s="6" t="s">
        <v>54</v>
      </c>
      <c r="E194" s="6"/>
      <c r="F194" s="6"/>
      <c r="G194" s="18">
        <f>SUM(G195:G196)</f>
        <v>0</v>
      </c>
      <c r="H194" s="18">
        <f>SUM(H195:H196)</f>
        <v>0</v>
      </c>
      <c r="I194" s="18">
        <f>SUM(I195:I196)</f>
        <v>0</v>
      </c>
      <c r="J194" s="264">
        <v>0</v>
      </c>
      <c r="K194" s="34"/>
    </row>
    <row r="195" spans="1:11" s="2" customFormat="1" ht="15.75">
      <c r="A195" s="5"/>
      <c r="B195" s="6"/>
      <c r="C195" s="6"/>
      <c r="D195" s="6"/>
      <c r="E195" s="6" t="s">
        <v>220</v>
      </c>
      <c r="F195" s="6"/>
      <c r="G195" s="18">
        <v>0</v>
      </c>
      <c r="H195" s="18">
        <v>0</v>
      </c>
      <c r="I195" s="18">
        <v>0</v>
      </c>
      <c r="J195" s="264">
        <v>0</v>
      </c>
      <c r="K195" s="34"/>
    </row>
    <row r="196" spans="1:11" s="2" customFormat="1" ht="15.75">
      <c r="A196" s="11"/>
      <c r="B196" s="4"/>
      <c r="C196" s="4"/>
      <c r="D196" s="53"/>
      <c r="E196" s="6" t="s">
        <v>15</v>
      </c>
      <c r="F196" s="6"/>
      <c r="G196" s="18">
        <v>0</v>
      </c>
      <c r="H196" s="18">
        <v>0</v>
      </c>
      <c r="I196" s="18">
        <v>0</v>
      </c>
      <c r="J196" s="264">
        <v>0</v>
      </c>
      <c r="K196" s="34"/>
    </row>
    <row r="197" spans="1:11" s="55" customFormat="1" ht="15.75">
      <c r="A197" s="9"/>
      <c r="B197" s="8" t="s">
        <v>61</v>
      </c>
      <c r="C197" s="8"/>
      <c r="D197" s="8" t="s">
        <v>62</v>
      </c>
      <c r="E197" s="8"/>
      <c r="F197" s="8"/>
      <c r="G197" s="200">
        <f>SUM(G198+G200)</f>
        <v>40</v>
      </c>
      <c r="H197" s="200">
        <f>SUM(H198+H200)</f>
        <v>40</v>
      </c>
      <c r="I197" s="200">
        <f>SUM(I198+I200)</f>
        <v>8</v>
      </c>
      <c r="J197" s="264">
        <f t="shared" si="5"/>
        <v>20</v>
      </c>
      <c r="K197" s="54"/>
    </row>
    <row r="198" spans="1:11" s="55" customFormat="1" ht="15.75">
      <c r="A198" s="9"/>
      <c r="B198" s="8"/>
      <c r="C198" s="8" t="s">
        <v>63</v>
      </c>
      <c r="D198" s="8" t="s">
        <v>64</v>
      </c>
      <c r="E198" s="8"/>
      <c r="F198" s="8"/>
      <c r="G198" s="19">
        <f>SUM(G199)</f>
        <v>20</v>
      </c>
      <c r="H198" s="19">
        <f>SUM(H199)</f>
        <v>20</v>
      </c>
      <c r="I198" s="19">
        <f>SUM(I199)</f>
        <v>5</v>
      </c>
      <c r="J198" s="264">
        <f t="shared" si="5"/>
        <v>25</v>
      </c>
      <c r="K198" s="54"/>
    </row>
    <row r="199" spans="1:11" s="55" customFormat="1" ht="15.75">
      <c r="A199" s="9"/>
      <c r="B199" s="8"/>
      <c r="C199" s="8"/>
      <c r="D199" s="8"/>
      <c r="E199" s="8" t="s">
        <v>406</v>
      </c>
      <c r="F199" s="8"/>
      <c r="G199" s="19">
        <v>20</v>
      </c>
      <c r="H199" s="19">
        <v>20</v>
      </c>
      <c r="I199" s="19">
        <v>5</v>
      </c>
      <c r="J199" s="264">
        <f t="shared" si="5"/>
        <v>25</v>
      </c>
      <c r="K199" s="54"/>
    </row>
    <row r="200" spans="1:11" s="2" customFormat="1" ht="15.75">
      <c r="A200" s="5"/>
      <c r="B200" s="6"/>
      <c r="C200" s="6" t="s">
        <v>65</v>
      </c>
      <c r="D200" s="6" t="s">
        <v>66</v>
      </c>
      <c r="E200" s="6"/>
      <c r="F200" s="6"/>
      <c r="G200" s="18">
        <f>SUM(G201)</f>
        <v>20</v>
      </c>
      <c r="H200" s="18">
        <f>SUM(H201)</f>
        <v>20</v>
      </c>
      <c r="I200" s="18">
        <f>SUM(I201)</f>
        <v>3</v>
      </c>
      <c r="J200" s="264">
        <f t="shared" si="5"/>
        <v>15</v>
      </c>
      <c r="K200" s="34"/>
    </row>
    <row r="201" spans="1:11" s="2" customFormat="1" ht="15.75">
      <c r="A201" s="5"/>
      <c r="B201" s="6"/>
      <c r="C201" s="6"/>
      <c r="D201" s="6"/>
      <c r="E201" s="6" t="s">
        <v>4</v>
      </c>
      <c r="F201" s="6"/>
      <c r="G201" s="18">
        <v>20</v>
      </c>
      <c r="H201" s="18">
        <v>20</v>
      </c>
      <c r="I201" s="18">
        <v>3</v>
      </c>
      <c r="J201" s="264">
        <f t="shared" si="5"/>
        <v>15</v>
      </c>
      <c r="K201" s="34"/>
    </row>
    <row r="202" spans="1:11" s="55" customFormat="1" ht="15.75">
      <c r="A202" s="9"/>
      <c r="B202" s="8" t="s">
        <v>67</v>
      </c>
      <c r="C202" s="8"/>
      <c r="D202" s="8" t="s">
        <v>68</v>
      </c>
      <c r="E202" s="8"/>
      <c r="F202" s="8"/>
      <c r="G202" s="200">
        <f>SUM(G203+G207)</f>
        <v>140</v>
      </c>
      <c r="H202" s="200">
        <f>SUM(H203+H207)</f>
        <v>140</v>
      </c>
      <c r="I202" s="200">
        <f>SUM(I203+I207)</f>
        <v>4</v>
      </c>
      <c r="J202" s="264">
        <f t="shared" si="5"/>
        <v>2.857142857142857</v>
      </c>
      <c r="K202" s="54"/>
    </row>
    <row r="203" spans="1:11" s="2" customFormat="1" ht="15.75">
      <c r="A203" s="5"/>
      <c r="B203" s="6"/>
      <c r="C203" s="6" t="s">
        <v>69</v>
      </c>
      <c r="D203" s="6" t="s">
        <v>70</v>
      </c>
      <c r="E203" s="6"/>
      <c r="F203" s="6"/>
      <c r="G203" s="18">
        <f>SUM(G204:G206)</f>
        <v>140</v>
      </c>
      <c r="H203" s="18">
        <f>SUM(H204:H206)</f>
        <v>140</v>
      </c>
      <c r="I203" s="18">
        <f>SUM(I204:I206)</f>
        <v>4</v>
      </c>
      <c r="J203" s="264">
        <f t="shared" si="5"/>
        <v>2.857142857142857</v>
      </c>
      <c r="K203" s="34"/>
    </row>
    <row r="204" spans="1:11" s="2" customFormat="1" ht="15.75">
      <c r="A204" s="5"/>
      <c r="B204" s="6"/>
      <c r="C204" s="6"/>
      <c r="D204" s="6"/>
      <c r="E204" s="6" t="s">
        <v>71</v>
      </c>
      <c r="F204" s="6"/>
      <c r="G204" s="18">
        <v>50</v>
      </c>
      <c r="H204" s="18">
        <v>50</v>
      </c>
      <c r="I204" s="18">
        <v>4</v>
      </c>
      <c r="J204" s="264">
        <f t="shared" si="5"/>
        <v>8</v>
      </c>
      <c r="K204" s="34"/>
    </row>
    <row r="205" spans="1:11" s="2" customFormat="1" ht="15.75">
      <c r="A205" s="5"/>
      <c r="B205" s="6"/>
      <c r="C205" s="6"/>
      <c r="D205" s="6"/>
      <c r="E205" s="6" t="s">
        <v>72</v>
      </c>
      <c r="F205" s="6"/>
      <c r="G205" s="18">
        <v>40</v>
      </c>
      <c r="H205" s="18">
        <v>40</v>
      </c>
      <c r="I205" s="18">
        <v>0</v>
      </c>
      <c r="J205" s="264">
        <f t="shared" si="5"/>
        <v>0</v>
      </c>
      <c r="K205" s="34"/>
    </row>
    <row r="206" spans="1:11" s="2" customFormat="1" ht="15.75">
      <c r="A206" s="5"/>
      <c r="B206" s="6"/>
      <c r="C206" s="6"/>
      <c r="D206" s="6"/>
      <c r="E206" s="6" t="s">
        <v>5</v>
      </c>
      <c r="F206" s="6"/>
      <c r="G206" s="18">
        <v>50</v>
      </c>
      <c r="H206" s="18">
        <v>50</v>
      </c>
      <c r="I206" s="18">
        <v>0</v>
      </c>
      <c r="J206" s="264">
        <f t="shared" si="5"/>
        <v>0</v>
      </c>
      <c r="K206" s="34"/>
    </row>
    <row r="207" spans="1:11" s="2" customFormat="1" ht="15.75">
      <c r="A207" s="5"/>
      <c r="B207" s="6"/>
      <c r="C207" s="6" t="s">
        <v>75</v>
      </c>
      <c r="D207" s="6" t="s">
        <v>76</v>
      </c>
      <c r="E207" s="6"/>
      <c r="F207" s="6"/>
      <c r="G207" s="18">
        <f>SUM(G208:G208)</f>
        <v>0</v>
      </c>
      <c r="H207" s="18">
        <v>0</v>
      </c>
      <c r="I207" s="18">
        <f>SUM(I208:I208)</f>
        <v>0</v>
      </c>
      <c r="J207" s="264">
        <v>0</v>
      </c>
      <c r="K207" s="34"/>
    </row>
    <row r="208" spans="1:11" s="2" customFormat="1" ht="15.75">
      <c r="A208" s="5"/>
      <c r="B208" s="6"/>
      <c r="C208" s="6"/>
      <c r="D208" s="6"/>
      <c r="E208" s="6" t="s">
        <v>77</v>
      </c>
      <c r="F208" s="6"/>
      <c r="G208" s="18">
        <v>0</v>
      </c>
      <c r="H208" s="18">
        <v>0</v>
      </c>
      <c r="I208" s="18">
        <v>0</v>
      </c>
      <c r="J208" s="264">
        <v>0</v>
      </c>
      <c r="K208" s="34"/>
    </row>
    <row r="209" spans="1:11" s="55" customFormat="1" ht="15.75">
      <c r="A209" s="9"/>
      <c r="B209" s="8" t="s">
        <v>86</v>
      </c>
      <c r="C209" s="8"/>
      <c r="D209" s="8" t="s">
        <v>87</v>
      </c>
      <c r="E209" s="8"/>
      <c r="F209" s="8"/>
      <c r="G209" s="200">
        <f>SUM(G210)</f>
        <v>50</v>
      </c>
      <c r="H209" s="200">
        <f>SUM(H210)</f>
        <v>50</v>
      </c>
      <c r="I209" s="200">
        <f>SUM(I210)</f>
        <v>3</v>
      </c>
      <c r="J209" s="264">
        <f t="shared" si="5"/>
        <v>6</v>
      </c>
      <c r="K209" s="54"/>
    </row>
    <row r="210" spans="1:11" s="2" customFormat="1" ht="15.75">
      <c r="A210" s="5"/>
      <c r="B210" s="6"/>
      <c r="C210" s="6" t="s">
        <v>88</v>
      </c>
      <c r="D210" s="6" t="s">
        <v>89</v>
      </c>
      <c r="E210" s="6"/>
      <c r="F210" s="6"/>
      <c r="G210" s="18">
        <v>50</v>
      </c>
      <c r="H210" s="18">
        <v>50</v>
      </c>
      <c r="I210" s="18">
        <v>3</v>
      </c>
      <c r="J210" s="264">
        <f t="shared" si="5"/>
        <v>6</v>
      </c>
      <c r="K210" s="34"/>
    </row>
    <row r="211" spans="1:11" s="13" customFormat="1" ht="15.75">
      <c r="A211" s="11" t="s">
        <v>117</v>
      </c>
      <c r="B211" s="4"/>
      <c r="C211" s="4" t="s">
        <v>118</v>
      </c>
      <c r="D211" s="4"/>
      <c r="E211" s="4"/>
      <c r="F211" s="4"/>
      <c r="G211" s="77">
        <f aca="true" t="shared" si="6" ref="G211:I212">SUM(G212)</f>
        <v>375</v>
      </c>
      <c r="H211" s="77">
        <f t="shared" si="6"/>
        <v>375</v>
      </c>
      <c r="I211" s="77">
        <f t="shared" si="6"/>
        <v>62</v>
      </c>
      <c r="J211" s="264">
        <f t="shared" si="5"/>
        <v>16.53333333333333</v>
      </c>
      <c r="K211" s="45"/>
    </row>
    <row r="212" spans="1:11" s="2" customFormat="1" ht="15.75">
      <c r="A212" s="5"/>
      <c r="B212" s="6"/>
      <c r="C212" s="6" t="s">
        <v>314</v>
      </c>
      <c r="D212" s="6" t="s">
        <v>124</v>
      </c>
      <c r="E212" s="7"/>
      <c r="F212" s="7"/>
      <c r="G212" s="14">
        <f t="shared" si="6"/>
        <v>375</v>
      </c>
      <c r="H212" s="14">
        <f t="shared" si="6"/>
        <v>375</v>
      </c>
      <c r="I212" s="14">
        <f t="shared" si="6"/>
        <v>62</v>
      </c>
      <c r="J212" s="264">
        <f aca="true" t="shared" si="7" ref="J212:J275">I212/H212*100</f>
        <v>16.53333333333333</v>
      </c>
      <c r="K212" s="34"/>
    </row>
    <row r="213" spans="1:11" s="2" customFormat="1" ht="15.75">
      <c r="A213" s="5"/>
      <c r="B213" s="6"/>
      <c r="C213" s="6"/>
      <c r="D213" s="6"/>
      <c r="E213" s="75" t="s">
        <v>226</v>
      </c>
      <c r="F213" s="7"/>
      <c r="G213" s="74">
        <v>375</v>
      </c>
      <c r="H213" s="74">
        <v>375</v>
      </c>
      <c r="I213" s="74">
        <v>62</v>
      </c>
      <c r="J213" s="264">
        <f t="shared" si="7"/>
        <v>16.53333333333333</v>
      </c>
      <c r="K213" s="34"/>
    </row>
    <row r="214" spans="1:11" s="2" customFormat="1" ht="15.75">
      <c r="A214" s="5"/>
      <c r="B214" s="6"/>
      <c r="C214" s="6"/>
      <c r="D214" s="6"/>
      <c r="E214" s="75"/>
      <c r="F214" s="7"/>
      <c r="G214" s="74"/>
      <c r="H214" s="74"/>
      <c r="I214" s="18"/>
      <c r="J214" s="264"/>
      <c r="K214" s="34"/>
    </row>
    <row r="215" spans="1:11" s="2" customFormat="1" ht="15.75">
      <c r="A215" s="5"/>
      <c r="B215" s="6"/>
      <c r="C215" s="6"/>
      <c r="D215" s="6"/>
      <c r="E215" s="75"/>
      <c r="F215" s="7"/>
      <c r="G215" s="7"/>
      <c r="H215" s="7"/>
      <c r="I215" s="18"/>
      <c r="J215" s="264"/>
      <c r="K215" s="34"/>
    </row>
    <row r="216" spans="1:11" s="2" customFormat="1" ht="15.75">
      <c r="A216" s="221" t="s">
        <v>283</v>
      </c>
      <c r="B216" s="222"/>
      <c r="C216" s="222"/>
      <c r="D216" s="222"/>
      <c r="E216" s="222"/>
      <c r="F216" s="222"/>
      <c r="G216" s="226">
        <f>SUM(G217)</f>
        <v>665</v>
      </c>
      <c r="H216" s="226">
        <f>SUM(H217)</f>
        <v>665</v>
      </c>
      <c r="I216" s="226">
        <f>SUM(I217)</f>
        <v>107</v>
      </c>
      <c r="J216" s="264">
        <f t="shared" si="7"/>
        <v>16.090225563909772</v>
      </c>
      <c r="K216" s="34"/>
    </row>
    <row r="217" spans="1:11" s="13" customFormat="1" ht="15.75">
      <c r="A217" s="11" t="s">
        <v>94</v>
      </c>
      <c r="B217" s="4"/>
      <c r="C217" s="4" t="s">
        <v>95</v>
      </c>
      <c r="D217" s="4"/>
      <c r="E217" s="4"/>
      <c r="F217" s="4"/>
      <c r="G217" s="77">
        <f>SUM(G218+G221)</f>
        <v>665</v>
      </c>
      <c r="H217" s="77">
        <f>SUM(H218+H221)</f>
        <v>665</v>
      </c>
      <c r="I217" s="77">
        <f>SUM(I218+I221)</f>
        <v>107</v>
      </c>
      <c r="J217" s="264">
        <f t="shared" si="7"/>
        <v>16.090225563909772</v>
      </c>
      <c r="K217" s="45"/>
    </row>
    <row r="218" spans="1:11" s="2" customFormat="1" ht="15.75">
      <c r="A218" s="5"/>
      <c r="B218" s="6" t="s">
        <v>102</v>
      </c>
      <c r="C218" s="6"/>
      <c r="D218" s="6" t="s">
        <v>103</v>
      </c>
      <c r="E218" s="6"/>
      <c r="F218" s="6"/>
      <c r="G218" s="78">
        <f>SUM(G219+G220)</f>
        <v>300</v>
      </c>
      <c r="H218" s="78">
        <f>SUM(H219+H220)</f>
        <v>300</v>
      </c>
      <c r="I218" s="78">
        <f>SUM(I219+I220)</f>
        <v>46</v>
      </c>
      <c r="J218" s="264">
        <f t="shared" si="7"/>
        <v>15.333333333333332</v>
      </c>
      <c r="K218" s="34"/>
    </row>
    <row r="219" spans="1:11" s="2" customFormat="1" ht="15.75">
      <c r="A219" s="5"/>
      <c r="B219" s="6"/>
      <c r="C219" s="6"/>
      <c r="D219" s="6"/>
      <c r="E219" s="6" t="s">
        <v>104</v>
      </c>
      <c r="F219" s="6"/>
      <c r="G219" s="18">
        <v>0</v>
      </c>
      <c r="H219" s="18">
        <v>0</v>
      </c>
      <c r="I219" s="18">
        <v>0</v>
      </c>
      <c r="J219" s="264">
        <v>0</v>
      </c>
      <c r="K219" s="34"/>
    </row>
    <row r="220" spans="1:11" s="2" customFormat="1" ht="15.75">
      <c r="A220" s="5"/>
      <c r="B220" s="6"/>
      <c r="C220" s="6"/>
      <c r="D220" s="6"/>
      <c r="E220" s="6" t="s">
        <v>18</v>
      </c>
      <c r="F220" s="6"/>
      <c r="G220" s="18">
        <v>300</v>
      </c>
      <c r="H220" s="18">
        <v>300</v>
      </c>
      <c r="I220" s="18">
        <v>46</v>
      </c>
      <c r="J220" s="264">
        <f t="shared" si="7"/>
        <v>15.333333333333332</v>
      </c>
      <c r="K220" s="34"/>
    </row>
    <row r="221" spans="1:11" s="2" customFormat="1" ht="15.75">
      <c r="A221" s="5"/>
      <c r="B221" s="6" t="s">
        <v>112</v>
      </c>
      <c r="C221" s="6"/>
      <c r="D221" s="6" t="s">
        <v>113</v>
      </c>
      <c r="E221" s="6"/>
      <c r="F221" s="6"/>
      <c r="G221" s="78">
        <f>SUM(G222)</f>
        <v>365</v>
      </c>
      <c r="H221" s="78">
        <f>SUM(H222)</f>
        <v>365</v>
      </c>
      <c r="I221" s="78">
        <f>SUM(I222)</f>
        <v>61</v>
      </c>
      <c r="J221" s="264">
        <f t="shared" si="7"/>
        <v>16.71232876712329</v>
      </c>
      <c r="K221" s="34"/>
    </row>
    <row r="222" spans="1:11" s="2" customFormat="1" ht="15.75">
      <c r="A222" s="5"/>
      <c r="B222" s="6"/>
      <c r="C222" s="6"/>
      <c r="D222" s="6"/>
      <c r="E222" s="6" t="s">
        <v>114</v>
      </c>
      <c r="F222" s="6"/>
      <c r="G222" s="18">
        <v>365</v>
      </c>
      <c r="H222" s="18">
        <v>365</v>
      </c>
      <c r="I222" s="18">
        <v>61</v>
      </c>
      <c r="J222" s="264">
        <f t="shared" si="7"/>
        <v>16.71232876712329</v>
      </c>
      <c r="K222" s="34"/>
    </row>
    <row r="223" spans="1:11" s="2" customFormat="1" ht="15.75">
      <c r="A223" s="5"/>
      <c r="B223" s="6"/>
      <c r="C223" s="6"/>
      <c r="D223" s="6"/>
      <c r="E223" s="6"/>
      <c r="F223" s="6"/>
      <c r="G223" s="18"/>
      <c r="H223" s="18"/>
      <c r="I223" s="36"/>
      <c r="J223" s="264"/>
      <c r="K223" s="34"/>
    </row>
    <row r="224" spans="1:11" s="2" customFormat="1" ht="15.75">
      <c r="A224" s="5"/>
      <c r="B224" s="6"/>
      <c r="C224" s="6"/>
      <c r="D224" s="6"/>
      <c r="E224" s="6"/>
      <c r="F224" s="6"/>
      <c r="G224" s="18"/>
      <c r="H224" s="18"/>
      <c r="I224" s="36"/>
      <c r="J224" s="264"/>
      <c r="K224" s="34"/>
    </row>
    <row r="225" spans="1:11" s="2" customFormat="1" ht="15.75">
      <c r="A225" s="221" t="s">
        <v>284</v>
      </c>
      <c r="B225" s="222"/>
      <c r="C225" s="222"/>
      <c r="D225" s="222"/>
      <c r="E225" s="222"/>
      <c r="F225" s="222"/>
      <c r="G225" s="226">
        <f aca="true" t="shared" si="8" ref="G225:I227">SUM(G226)</f>
        <v>400</v>
      </c>
      <c r="H225" s="226">
        <f t="shared" si="8"/>
        <v>400</v>
      </c>
      <c r="I225" s="226">
        <f t="shared" si="8"/>
        <v>149</v>
      </c>
      <c r="J225" s="264">
        <f t="shared" si="7"/>
        <v>37.25</v>
      </c>
      <c r="K225" s="34"/>
    </row>
    <row r="226" spans="1:11" s="13" customFormat="1" ht="15.75">
      <c r="A226" s="11" t="s">
        <v>94</v>
      </c>
      <c r="B226" s="4"/>
      <c r="C226" s="4" t="s">
        <v>95</v>
      </c>
      <c r="D226" s="4"/>
      <c r="E226" s="4"/>
      <c r="F226" s="4"/>
      <c r="G226" s="77">
        <f t="shared" si="8"/>
        <v>400</v>
      </c>
      <c r="H226" s="77">
        <f t="shared" si="8"/>
        <v>400</v>
      </c>
      <c r="I226" s="77">
        <f t="shared" si="8"/>
        <v>149</v>
      </c>
      <c r="J226" s="264">
        <f t="shared" si="7"/>
        <v>37.25</v>
      </c>
      <c r="K226" s="45"/>
    </row>
    <row r="227" spans="1:11" s="2" customFormat="1" ht="15.75">
      <c r="A227" s="5"/>
      <c r="B227" s="6" t="s">
        <v>105</v>
      </c>
      <c r="C227" s="6"/>
      <c r="D227" s="6" t="s">
        <v>106</v>
      </c>
      <c r="E227" s="6"/>
      <c r="F227" s="6"/>
      <c r="G227" s="78">
        <f t="shared" si="8"/>
        <v>400</v>
      </c>
      <c r="H227" s="78">
        <f t="shared" si="8"/>
        <v>400</v>
      </c>
      <c r="I227" s="78">
        <f t="shared" si="8"/>
        <v>149</v>
      </c>
      <c r="J227" s="264">
        <f t="shared" si="7"/>
        <v>37.25</v>
      </c>
      <c r="K227" s="34"/>
    </row>
    <row r="228" spans="1:11" s="2" customFormat="1" ht="15.75">
      <c r="A228" s="5"/>
      <c r="B228" s="6"/>
      <c r="C228" s="6"/>
      <c r="D228" s="6"/>
      <c r="E228" s="6" t="s">
        <v>107</v>
      </c>
      <c r="F228" s="6"/>
      <c r="G228" s="18">
        <v>400</v>
      </c>
      <c r="H228" s="18">
        <v>400</v>
      </c>
      <c r="I228" s="18">
        <v>149</v>
      </c>
      <c r="J228" s="264">
        <f t="shared" si="7"/>
        <v>37.25</v>
      </c>
      <c r="K228" s="34"/>
    </row>
    <row r="229" spans="1:11" s="2" customFormat="1" ht="15.75">
      <c r="A229" s="5"/>
      <c r="B229" s="6"/>
      <c r="C229" s="6"/>
      <c r="D229" s="6"/>
      <c r="E229" s="6"/>
      <c r="F229" s="6"/>
      <c r="G229" s="18"/>
      <c r="H229" s="18"/>
      <c r="I229" s="36"/>
      <c r="J229" s="264"/>
      <c r="K229" s="34"/>
    </row>
    <row r="230" spans="1:11" s="2" customFormat="1" ht="15.75">
      <c r="A230" s="5"/>
      <c r="B230" s="6"/>
      <c r="C230" s="6"/>
      <c r="D230" s="6"/>
      <c r="E230" s="75"/>
      <c r="F230" s="7"/>
      <c r="G230" s="7"/>
      <c r="H230" s="7"/>
      <c r="I230" s="18"/>
      <c r="J230" s="264"/>
      <c r="K230" s="34"/>
    </row>
    <row r="231" spans="1:11" s="2" customFormat="1" ht="15.75">
      <c r="A231" s="221" t="s">
        <v>229</v>
      </c>
      <c r="B231" s="222"/>
      <c r="C231" s="222"/>
      <c r="D231" s="222"/>
      <c r="E231" s="222"/>
      <c r="F231" s="222"/>
      <c r="G231" s="226">
        <f>SUM(G232+G249)</f>
        <v>4230</v>
      </c>
      <c r="H231" s="226">
        <f>SUM(H232+H249)</f>
        <v>4230</v>
      </c>
      <c r="I231" s="226">
        <f>SUM(I232+I249)</f>
        <v>587</v>
      </c>
      <c r="J231" s="264">
        <f t="shared" si="7"/>
        <v>13.877068557919623</v>
      </c>
      <c r="K231" s="34"/>
    </row>
    <row r="232" spans="1:11" s="13" customFormat="1" ht="15.75">
      <c r="A232" s="11" t="s">
        <v>94</v>
      </c>
      <c r="B232" s="4"/>
      <c r="C232" s="4" t="s">
        <v>95</v>
      </c>
      <c r="D232" s="4"/>
      <c r="E232" s="4"/>
      <c r="F232" s="4"/>
      <c r="G232" s="77">
        <f>SUM(G233+G234+G237+G240+G243)</f>
        <v>3910</v>
      </c>
      <c r="H232" s="77">
        <f>SUM(H233+H234+H237+H240+H243)</f>
        <v>3910</v>
      </c>
      <c r="I232" s="77">
        <f>SUM(I233+I234+I237+I240+I243)</f>
        <v>442</v>
      </c>
      <c r="J232" s="264">
        <f t="shared" si="7"/>
        <v>11.304347826086957</v>
      </c>
      <c r="K232" s="45"/>
    </row>
    <row r="233" spans="1:11" s="2" customFormat="1" ht="15.75">
      <c r="A233" s="5"/>
      <c r="B233" s="6" t="s">
        <v>96</v>
      </c>
      <c r="C233" s="6"/>
      <c r="D233" s="6" t="s">
        <v>97</v>
      </c>
      <c r="E233" s="6"/>
      <c r="F233" s="6"/>
      <c r="G233" s="78">
        <v>0</v>
      </c>
      <c r="H233" s="78">
        <v>0</v>
      </c>
      <c r="I233" s="78">
        <v>0</v>
      </c>
      <c r="J233" s="264">
        <v>0</v>
      </c>
      <c r="K233" s="34"/>
    </row>
    <row r="234" spans="1:11" s="2" customFormat="1" ht="15.75">
      <c r="A234" s="5"/>
      <c r="B234" s="6" t="s">
        <v>98</v>
      </c>
      <c r="C234" s="6"/>
      <c r="D234" s="6" t="s">
        <v>99</v>
      </c>
      <c r="E234" s="6"/>
      <c r="F234" s="6"/>
      <c r="G234" s="78">
        <f>SUM(G235:G236)</f>
        <v>1070</v>
      </c>
      <c r="H234" s="78">
        <f>SUM(H235:H236)</f>
        <v>1070</v>
      </c>
      <c r="I234" s="78">
        <f>SUM(I235:I236)</f>
        <v>0</v>
      </c>
      <c r="J234" s="264">
        <f t="shared" si="7"/>
        <v>0</v>
      </c>
      <c r="K234" s="34"/>
    </row>
    <row r="235" spans="1:11" s="2" customFormat="1" ht="15.75">
      <c r="A235" s="5"/>
      <c r="B235" s="6"/>
      <c r="C235" s="6"/>
      <c r="D235" s="6"/>
      <c r="E235" s="6" t="s">
        <v>100</v>
      </c>
      <c r="F235" s="6"/>
      <c r="G235" s="18">
        <v>1000</v>
      </c>
      <c r="H235" s="18">
        <v>1000</v>
      </c>
      <c r="I235" s="18">
        <v>0</v>
      </c>
      <c r="J235" s="264">
        <f t="shared" si="7"/>
        <v>0</v>
      </c>
      <c r="K235" s="34"/>
    </row>
    <row r="236" spans="1:11" s="2" customFormat="1" ht="15.75">
      <c r="A236" s="5"/>
      <c r="B236" s="6"/>
      <c r="C236" s="6"/>
      <c r="D236" s="6"/>
      <c r="E236" s="6" t="s">
        <v>101</v>
      </c>
      <c r="F236" s="6"/>
      <c r="G236" s="18">
        <v>70</v>
      </c>
      <c r="H236" s="18">
        <v>70</v>
      </c>
      <c r="I236" s="18">
        <v>0</v>
      </c>
      <c r="J236" s="264">
        <f t="shared" si="7"/>
        <v>0</v>
      </c>
      <c r="K236" s="34"/>
    </row>
    <row r="237" spans="1:11" s="2" customFormat="1" ht="15.75">
      <c r="A237" s="5"/>
      <c r="B237" s="6" t="s">
        <v>400</v>
      </c>
      <c r="C237" s="6"/>
      <c r="D237" s="6" t="s">
        <v>401</v>
      </c>
      <c r="E237" s="6"/>
      <c r="F237" s="6"/>
      <c r="G237" s="78">
        <f>SUM(G238:G239)</f>
        <v>460</v>
      </c>
      <c r="H237" s="78">
        <f>SUM(H238:H239)</f>
        <v>460</v>
      </c>
      <c r="I237" s="78">
        <f>SUM(I238:I239)</f>
        <v>177</v>
      </c>
      <c r="J237" s="264">
        <f t="shared" si="7"/>
        <v>38.47826086956522</v>
      </c>
      <c r="K237" s="34"/>
    </row>
    <row r="238" spans="1:11" s="2" customFormat="1" ht="15.75">
      <c r="A238" s="5"/>
      <c r="B238" s="6"/>
      <c r="C238" s="6"/>
      <c r="D238" s="6"/>
      <c r="E238" s="6" t="s">
        <v>402</v>
      </c>
      <c r="F238" s="6"/>
      <c r="G238" s="18">
        <v>360</v>
      </c>
      <c r="H238" s="18">
        <v>360</v>
      </c>
      <c r="I238" s="18">
        <v>142</v>
      </c>
      <c r="J238" s="264">
        <f t="shared" si="7"/>
        <v>39.44444444444444</v>
      </c>
      <c r="K238" s="34"/>
    </row>
    <row r="239" spans="1:11" s="2" customFormat="1" ht="15.75">
      <c r="A239" s="5"/>
      <c r="B239" s="6"/>
      <c r="C239" s="6"/>
      <c r="D239" s="6"/>
      <c r="E239" s="6" t="s">
        <v>403</v>
      </c>
      <c r="F239" s="6"/>
      <c r="G239" s="18">
        <v>100</v>
      </c>
      <c r="H239" s="18">
        <v>100</v>
      </c>
      <c r="I239" s="18">
        <v>35</v>
      </c>
      <c r="J239" s="264">
        <f t="shared" si="7"/>
        <v>35</v>
      </c>
      <c r="K239" s="34"/>
    </row>
    <row r="240" spans="1:11" s="2" customFormat="1" ht="15.75">
      <c r="A240" s="5"/>
      <c r="B240" s="6" t="s">
        <v>108</v>
      </c>
      <c r="C240" s="6"/>
      <c r="D240" s="6" t="s">
        <v>109</v>
      </c>
      <c r="E240" s="6"/>
      <c r="F240" s="6"/>
      <c r="G240" s="78">
        <f>SUM(G241:G242)</f>
        <v>50</v>
      </c>
      <c r="H240" s="78">
        <f>SUM(H241:H242)</f>
        <v>50</v>
      </c>
      <c r="I240" s="78">
        <f>SUM(I241:I242)</f>
        <v>25</v>
      </c>
      <c r="J240" s="264">
        <f t="shared" si="7"/>
        <v>50</v>
      </c>
      <c r="K240" s="34"/>
    </row>
    <row r="241" spans="1:11" s="2" customFormat="1" ht="15.75">
      <c r="A241" s="5"/>
      <c r="B241" s="6"/>
      <c r="C241" s="6"/>
      <c r="D241" s="6"/>
      <c r="E241" s="6" t="s">
        <v>110</v>
      </c>
      <c r="F241" s="6"/>
      <c r="G241" s="18">
        <v>50</v>
      </c>
      <c r="H241" s="18">
        <v>50</v>
      </c>
      <c r="I241" s="18">
        <v>25</v>
      </c>
      <c r="J241" s="264">
        <f t="shared" si="7"/>
        <v>50</v>
      </c>
      <c r="K241" s="34"/>
    </row>
    <row r="242" spans="1:11" s="2" customFormat="1" ht="15.75">
      <c r="A242" s="5"/>
      <c r="B242" s="6"/>
      <c r="C242" s="6"/>
      <c r="D242" s="6"/>
      <c r="E242" s="6" t="s">
        <v>111</v>
      </c>
      <c r="F242" s="6"/>
      <c r="G242" s="18">
        <v>0</v>
      </c>
      <c r="H242" s="18">
        <v>0</v>
      </c>
      <c r="I242" s="18">
        <v>0</v>
      </c>
      <c r="J242" s="264">
        <v>0</v>
      </c>
      <c r="K242" s="34"/>
    </row>
    <row r="243" spans="1:11" s="2" customFormat="1" ht="15.75">
      <c r="A243" s="5"/>
      <c r="B243" s="6" t="s">
        <v>112</v>
      </c>
      <c r="C243" s="6"/>
      <c r="D243" s="6" t="s">
        <v>113</v>
      </c>
      <c r="E243" s="6"/>
      <c r="F243" s="6"/>
      <c r="G243" s="78">
        <f>SUM(G244:G248)</f>
        <v>2330</v>
      </c>
      <c r="H243" s="78">
        <f>SUM(H244:H248)</f>
        <v>2330</v>
      </c>
      <c r="I243" s="78">
        <f>SUM(I244:I248)</f>
        <v>240</v>
      </c>
      <c r="J243" s="264">
        <f t="shared" si="7"/>
        <v>10.300429184549357</v>
      </c>
      <c r="K243" s="34"/>
    </row>
    <row r="244" spans="1:11" s="2" customFormat="1" ht="15.75">
      <c r="A244" s="5"/>
      <c r="B244" s="6"/>
      <c r="C244" s="6"/>
      <c r="D244" s="6"/>
      <c r="E244" s="6" t="s">
        <v>115</v>
      </c>
      <c r="F244" s="6"/>
      <c r="G244" s="18">
        <v>450</v>
      </c>
      <c r="H244" s="18">
        <v>450</v>
      </c>
      <c r="I244" s="18">
        <v>40</v>
      </c>
      <c r="J244" s="264">
        <f t="shared" si="7"/>
        <v>8.88888888888889</v>
      </c>
      <c r="K244" s="34"/>
    </row>
    <row r="245" spans="1:11" s="2" customFormat="1" ht="15.75">
      <c r="A245" s="5"/>
      <c r="B245" s="6"/>
      <c r="C245" s="6"/>
      <c r="D245" s="6"/>
      <c r="E245" s="6" t="s">
        <v>116</v>
      </c>
      <c r="F245" s="6"/>
      <c r="G245" s="18">
        <v>440</v>
      </c>
      <c r="H245" s="18">
        <v>440</v>
      </c>
      <c r="I245" s="18">
        <v>160</v>
      </c>
      <c r="J245" s="264">
        <f t="shared" si="7"/>
        <v>36.36363636363637</v>
      </c>
      <c r="K245" s="34"/>
    </row>
    <row r="246" spans="1:11" s="2" customFormat="1" ht="15.75">
      <c r="A246" s="5"/>
      <c r="B246" s="6"/>
      <c r="C246" s="6"/>
      <c r="D246" s="6"/>
      <c r="E246" s="6" t="s">
        <v>230</v>
      </c>
      <c r="F246" s="6"/>
      <c r="G246" s="17">
        <v>160</v>
      </c>
      <c r="H246" s="17">
        <v>160</v>
      </c>
      <c r="I246" s="17">
        <v>40</v>
      </c>
      <c r="J246" s="264">
        <f t="shared" si="7"/>
        <v>25</v>
      </c>
      <c r="K246" s="34"/>
    </row>
    <row r="247" spans="1:11" s="2" customFormat="1" ht="15.75">
      <c r="A247" s="5"/>
      <c r="B247" s="6"/>
      <c r="C247" s="6"/>
      <c r="D247" s="6"/>
      <c r="E247" s="6" t="s">
        <v>231</v>
      </c>
      <c r="F247" s="6"/>
      <c r="G247" s="17">
        <v>480</v>
      </c>
      <c r="H247" s="17">
        <v>480</v>
      </c>
      <c r="I247" s="17">
        <v>0</v>
      </c>
      <c r="J247" s="264">
        <f t="shared" si="7"/>
        <v>0</v>
      </c>
      <c r="K247" s="34"/>
    </row>
    <row r="248" spans="1:11" s="92" customFormat="1" ht="15.75">
      <c r="A248" s="6"/>
      <c r="B248" s="6"/>
      <c r="C248" s="6"/>
      <c r="D248" s="6"/>
      <c r="E248" s="6" t="s">
        <v>319</v>
      </c>
      <c r="F248" s="6"/>
      <c r="G248" s="17">
        <v>800</v>
      </c>
      <c r="H248" s="17">
        <v>800</v>
      </c>
      <c r="I248" s="17">
        <v>0</v>
      </c>
      <c r="J248" s="264">
        <f t="shared" si="7"/>
        <v>0</v>
      </c>
      <c r="K248" s="203"/>
    </row>
    <row r="249" spans="1:11" s="92" customFormat="1" ht="15.75">
      <c r="A249" s="11" t="s">
        <v>117</v>
      </c>
      <c r="B249" s="4"/>
      <c r="C249" s="4" t="s">
        <v>118</v>
      </c>
      <c r="D249" s="4"/>
      <c r="E249" s="4"/>
      <c r="F249" s="4"/>
      <c r="G249" s="77">
        <f aca="true" t="shared" si="9" ref="G249:I250">SUM(G250)</f>
        <v>320</v>
      </c>
      <c r="H249" s="77">
        <f t="shared" si="9"/>
        <v>320</v>
      </c>
      <c r="I249" s="77">
        <f t="shared" si="9"/>
        <v>145</v>
      </c>
      <c r="J249" s="264">
        <f t="shared" si="7"/>
        <v>45.3125</v>
      </c>
      <c r="K249" s="203"/>
    </row>
    <row r="250" spans="1:11" s="92" customFormat="1" ht="15.75">
      <c r="A250" s="5"/>
      <c r="B250" s="6"/>
      <c r="C250" s="6" t="s">
        <v>122</v>
      </c>
      <c r="D250" s="6" t="s">
        <v>285</v>
      </c>
      <c r="E250" s="6"/>
      <c r="F250" s="6"/>
      <c r="G250" s="17">
        <f t="shared" si="9"/>
        <v>320</v>
      </c>
      <c r="H250" s="17">
        <f t="shared" si="9"/>
        <v>320</v>
      </c>
      <c r="I250" s="17">
        <f t="shared" si="9"/>
        <v>145</v>
      </c>
      <c r="J250" s="264">
        <f t="shared" si="7"/>
        <v>45.3125</v>
      </c>
      <c r="K250" s="203"/>
    </row>
    <row r="251" spans="1:11" s="92" customFormat="1" ht="15.75">
      <c r="A251" s="5"/>
      <c r="B251" s="6"/>
      <c r="C251" s="6"/>
      <c r="D251" s="6"/>
      <c r="E251" s="6" t="s">
        <v>286</v>
      </c>
      <c r="F251" s="6"/>
      <c r="G251" s="18">
        <v>320</v>
      </c>
      <c r="H251" s="18">
        <v>320</v>
      </c>
      <c r="I251" s="18">
        <v>145</v>
      </c>
      <c r="J251" s="264">
        <f t="shared" si="7"/>
        <v>45.3125</v>
      </c>
      <c r="K251" s="203"/>
    </row>
    <row r="252" spans="1:11" s="2" customFormat="1" ht="15.75">
      <c r="A252" s="5"/>
      <c r="B252" s="6"/>
      <c r="C252" s="6"/>
      <c r="D252" s="6"/>
      <c r="E252" s="6"/>
      <c r="F252" s="6"/>
      <c r="G252" s="18"/>
      <c r="H252" s="18"/>
      <c r="I252" s="36"/>
      <c r="J252" s="264"/>
      <c r="K252" s="34"/>
    </row>
    <row r="253" spans="1:11" s="2" customFormat="1" ht="15.75">
      <c r="A253" s="5"/>
      <c r="B253" s="6"/>
      <c r="C253" s="6"/>
      <c r="D253" s="6"/>
      <c r="E253" s="6"/>
      <c r="F253" s="6"/>
      <c r="G253" s="18"/>
      <c r="H253" s="18"/>
      <c r="I253" s="36"/>
      <c r="J253" s="264"/>
      <c r="K253" s="34"/>
    </row>
    <row r="254" spans="1:11" s="2" customFormat="1" ht="15.75">
      <c r="A254" s="221" t="s">
        <v>233</v>
      </c>
      <c r="B254" s="222"/>
      <c r="C254" s="222"/>
      <c r="D254" s="222"/>
      <c r="E254" s="222"/>
      <c r="F254" s="222"/>
      <c r="G254" s="226">
        <f>SUM(G255)</f>
        <v>7020</v>
      </c>
      <c r="H254" s="226">
        <f>SUM(H255)</f>
        <v>7020</v>
      </c>
      <c r="I254" s="226">
        <f>SUM(I255)</f>
        <v>1527</v>
      </c>
      <c r="J254" s="264">
        <f t="shared" si="7"/>
        <v>21.752136752136753</v>
      </c>
      <c r="K254" s="34"/>
    </row>
    <row r="255" spans="1:11" s="2" customFormat="1" ht="15.75">
      <c r="A255" s="11" t="s">
        <v>46</v>
      </c>
      <c r="B255" s="4"/>
      <c r="C255" s="4" t="s">
        <v>47</v>
      </c>
      <c r="D255" s="53"/>
      <c r="E255" s="4"/>
      <c r="F255" s="6"/>
      <c r="G255" s="77">
        <f>SUM(G256+G261+G270)</f>
        <v>7020</v>
      </c>
      <c r="H255" s="77">
        <f>SUM(H256+H261+H270)</f>
        <v>7020</v>
      </c>
      <c r="I255" s="77">
        <f>SUM(I256+I261+I270)</f>
        <v>1527</v>
      </c>
      <c r="J255" s="264">
        <f t="shared" si="7"/>
        <v>21.752136752136753</v>
      </c>
      <c r="K255" s="34"/>
    </row>
    <row r="256" spans="1:11" s="55" customFormat="1" ht="15.75">
      <c r="A256" s="9"/>
      <c r="B256" s="8" t="s">
        <v>50</v>
      </c>
      <c r="C256" s="8"/>
      <c r="D256" s="8" t="s">
        <v>3</v>
      </c>
      <c r="E256" s="9"/>
      <c r="F256" s="9"/>
      <c r="G256" s="200">
        <f>SUM(G257)</f>
        <v>2000</v>
      </c>
      <c r="H256" s="200">
        <f>SUM(H257)</f>
        <v>2000</v>
      </c>
      <c r="I256" s="200">
        <f>SUM(I257)</f>
        <v>695</v>
      </c>
      <c r="J256" s="264">
        <f t="shared" si="7"/>
        <v>34.75</v>
      </c>
      <c r="K256" s="54"/>
    </row>
    <row r="257" spans="1:11" s="2" customFormat="1" ht="15.75">
      <c r="A257" s="5"/>
      <c r="B257" s="6"/>
      <c r="C257" s="6" t="s">
        <v>53</v>
      </c>
      <c r="D257" s="6" t="s">
        <v>54</v>
      </c>
      <c r="E257" s="6"/>
      <c r="F257" s="6"/>
      <c r="G257" s="18">
        <f>SUM(G258:G260)</f>
        <v>2000</v>
      </c>
      <c r="H257" s="18">
        <f>SUM(H258:H260)</f>
        <v>2000</v>
      </c>
      <c r="I257" s="18">
        <f>SUM(I258:I260)</f>
        <v>695</v>
      </c>
      <c r="J257" s="264">
        <f t="shared" si="7"/>
        <v>34.75</v>
      </c>
      <c r="K257" s="34"/>
    </row>
    <row r="258" spans="1:11" s="2" customFormat="1" ht="15.75">
      <c r="A258" s="11"/>
      <c r="B258" s="4"/>
      <c r="C258" s="4"/>
      <c r="D258" s="53"/>
      <c r="E258" s="6" t="s">
        <v>55</v>
      </c>
      <c r="F258" s="6"/>
      <c r="G258" s="18">
        <v>50</v>
      </c>
      <c r="H258" s="18">
        <v>50</v>
      </c>
      <c r="I258" s="18">
        <v>0</v>
      </c>
      <c r="J258" s="264">
        <f t="shared" si="7"/>
        <v>0</v>
      </c>
      <c r="K258" s="34"/>
    </row>
    <row r="259" spans="1:11" s="2" customFormat="1" ht="15.75">
      <c r="A259" s="11"/>
      <c r="B259" s="4"/>
      <c r="C259" s="4"/>
      <c r="D259" s="53"/>
      <c r="E259" s="6" t="s">
        <v>57</v>
      </c>
      <c r="F259" s="6"/>
      <c r="G259" s="18">
        <v>30</v>
      </c>
      <c r="H259" s="18">
        <v>30</v>
      </c>
      <c r="I259" s="18">
        <v>0</v>
      </c>
      <c r="J259" s="264">
        <f t="shared" si="7"/>
        <v>0</v>
      </c>
      <c r="K259" s="34"/>
    </row>
    <row r="260" spans="1:11" s="2" customFormat="1" ht="15.75">
      <c r="A260" s="11"/>
      <c r="B260" s="4"/>
      <c r="C260" s="4"/>
      <c r="D260" s="53"/>
      <c r="E260" s="6" t="s">
        <v>15</v>
      </c>
      <c r="F260" s="6"/>
      <c r="G260" s="18">
        <v>1920</v>
      </c>
      <c r="H260" s="18">
        <v>1920</v>
      </c>
      <c r="I260" s="18">
        <v>695</v>
      </c>
      <c r="J260" s="264">
        <f t="shared" si="7"/>
        <v>36.19791666666667</v>
      </c>
      <c r="K260" s="34"/>
    </row>
    <row r="261" spans="1:11" s="55" customFormat="1" ht="15.75">
      <c r="A261" s="9"/>
      <c r="B261" s="8" t="s">
        <v>67</v>
      </c>
      <c r="C261" s="8"/>
      <c r="D261" s="8" t="s">
        <v>68</v>
      </c>
      <c r="E261" s="8"/>
      <c r="F261" s="8"/>
      <c r="G261" s="200">
        <f>SUM(G264+G267)</f>
        <v>4960</v>
      </c>
      <c r="H261" s="200">
        <f>SUM(H264+H267)</f>
        <v>4960</v>
      </c>
      <c r="I261" s="200">
        <f>SUM(I264+I267)</f>
        <v>832</v>
      </c>
      <c r="J261" s="264">
        <f t="shared" si="7"/>
        <v>16.7741935483871</v>
      </c>
      <c r="K261" s="54"/>
    </row>
    <row r="262" spans="1:11" s="55" customFormat="1" ht="15.75">
      <c r="A262" s="9"/>
      <c r="B262" s="8"/>
      <c r="C262" s="8" t="s">
        <v>73</v>
      </c>
      <c r="D262" s="8" t="s">
        <v>9</v>
      </c>
      <c r="E262" s="8"/>
      <c r="F262" s="8"/>
      <c r="G262" s="19">
        <f>SUM(G263)</f>
        <v>100</v>
      </c>
      <c r="H262" s="19">
        <f>SUM(H263)</f>
        <v>100</v>
      </c>
      <c r="I262" s="19">
        <f>SUM(I263)</f>
        <v>0</v>
      </c>
      <c r="J262" s="264">
        <f t="shared" si="7"/>
        <v>0</v>
      </c>
      <c r="K262" s="54"/>
    </row>
    <row r="263" spans="1:11" s="55" customFormat="1" ht="15.75">
      <c r="A263" s="9"/>
      <c r="B263" s="8"/>
      <c r="C263" s="8"/>
      <c r="D263" s="8"/>
      <c r="E263" s="8" t="s">
        <v>193</v>
      </c>
      <c r="F263" s="8"/>
      <c r="G263" s="19">
        <v>100</v>
      </c>
      <c r="H263" s="19">
        <v>100</v>
      </c>
      <c r="I263" s="19">
        <v>0</v>
      </c>
      <c r="J263" s="264">
        <f t="shared" si="7"/>
        <v>0</v>
      </c>
      <c r="K263" s="54"/>
    </row>
    <row r="264" spans="1:11" s="2" customFormat="1" ht="15.75">
      <c r="A264" s="5"/>
      <c r="B264" s="6"/>
      <c r="C264" s="6" t="s">
        <v>75</v>
      </c>
      <c r="D264" s="6" t="s">
        <v>76</v>
      </c>
      <c r="E264" s="6"/>
      <c r="F264" s="6"/>
      <c r="G264" s="18">
        <f>SUM(G265:G266)</f>
        <v>3860</v>
      </c>
      <c r="H264" s="18">
        <f>SUM(H265:H266)</f>
        <v>3860</v>
      </c>
      <c r="I264" s="18">
        <f>SUM(I265:I266)</f>
        <v>676</v>
      </c>
      <c r="J264" s="264">
        <f t="shared" si="7"/>
        <v>17.512953367875646</v>
      </c>
      <c r="K264" s="34"/>
    </row>
    <row r="265" spans="1:11" s="2" customFormat="1" ht="15.75">
      <c r="A265" s="5"/>
      <c r="B265" s="6"/>
      <c r="C265" s="6"/>
      <c r="D265" s="6"/>
      <c r="E265" s="6" t="s">
        <v>77</v>
      </c>
      <c r="F265" s="6"/>
      <c r="G265" s="18">
        <v>3800</v>
      </c>
      <c r="H265" s="18">
        <v>3800</v>
      </c>
      <c r="I265" s="18">
        <v>676</v>
      </c>
      <c r="J265" s="264">
        <f t="shared" si="7"/>
        <v>17.789473684210527</v>
      </c>
      <c r="K265" s="34"/>
    </row>
    <row r="266" spans="1:11" s="2" customFormat="1" ht="15.75">
      <c r="A266" s="5"/>
      <c r="B266" s="6"/>
      <c r="C266" s="6"/>
      <c r="D266" s="6"/>
      <c r="E266" s="6" t="s">
        <v>320</v>
      </c>
      <c r="F266" s="6"/>
      <c r="G266" s="18">
        <v>60</v>
      </c>
      <c r="H266" s="18">
        <v>60</v>
      </c>
      <c r="I266" s="18">
        <v>0</v>
      </c>
      <c r="J266" s="264">
        <f t="shared" si="7"/>
        <v>0</v>
      </c>
      <c r="K266" s="34"/>
    </row>
    <row r="267" spans="1:11" s="2" customFormat="1" ht="15.75">
      <c r="A267" s="5"/>
      <c r="B267" s="6"/>
      <c r="C267" s="6" t="s">
        <v>88</v>
      </c>
      <c r="D267" s="6" t="s">
        <v>89</v>
      </c>
      <c r="E267" s="6"/>
      <c r="F267" s="6"/>
      <c r="G267" s="18">
        <v>1100</v>
      </c>
      <c r="H267" s="18">
        <v>1100</v>
      </c>
      <c r="I267" s="18">
        <v>156</v>
      </c>
      <c r="J267" s="264">
        <f t="shared" si="7"/>
        <v>14.181818181818182</v>
      </c>
      <c r="K267" s="34"/>
    </row>
    <row r="268" spans="1:11" s="2" customFormat="1" ht="15.75">
      <c r="A268" s="5"/>
      <c r="B268" s="6"/>
      <c r="C268" s="6" t="s">
        <v>90</v>
      </c>
      <c r="D268" s="6" t="s">
        <v>91</v>
      </c>
      <c r="E268" s="6"/>
      <c r="F268" s="6"/>
      <c r="G268" s="18">
        <f>SUM(G269)</f>
        <v>150</v>
      </c>
      <c r="H268" s="18">
        <f>SUM(H269)</f>
        <v>150</v>
      </c>
      <c r="I268" s="18">
        <f>SUM(I269)</f>
        <v>0</v>
      </c>
      <c r="J268" s="264">
        <f t="shared" si="7"/>
        <v>0</v>
      </c>
      <c r="K268" s="34"/>
    </row>
    <row r="269" spans="1:11" s="2" customFormat="1" ht="15.75">
      <c r="A269" s="5"/>
      <c r="B269" s="6"/>
      <c r="C269" s="6"/>
      <c r="D269" s="6" t="s">
        <v>93</v>
      </c>
      <c r="E269" s="6"/>
      <c r="F269" s="6"/>
      <c r="G269" s="18">
        <v>150</v>
      </c>
      <c r="H269" s="18">
        <v>150</v>
      </c>
      <c r="I269" s="18">
        <v>0</v>
      </c>
      <c r="J269" s="264">
        <f t="shared" si="7"/>
        <v>0</v>
      </c>
      <c r="K269" s="34"/>
    </row>
    <row r="270" spans="1:11" s="2" customFormat="1" ht="15.75">
      <c r="A270" s="5"/>
      <c r="B270" s="8" t="s">
        <v>79</v>
      </c>
      <c r="C270" s="8"/>
      <c r="D270" s="8" t="s">
        <v>80</v>
      </c>
      <c r="E270" s="8"/>
      <c r="F270" s="6"/>
      <c r="G270" s="78">
        <f aca="true" t="shared" si="10" ref="G270:I271">SUM(G271)</f>
        <v>60</v>
      </c>
      <c r="H270" s="78">
        <f t="shared" si="10"/>
        <v>60</v>
      </c>
      <c r="I270" s="78">
        <f t="shared" si="10"/>
        <v>0</v>
      </c>
      <c r="J270" s="264">
        <f t="shared" si="7"/>
        <v>0</v>
      </c>
      <c r="K270" s="34"/>
    </row>
    <row r="271" spans="1:11" s="2" customFormat="1" ht="15.75">
      <c r="A271" s="5"/>
      <c r="B271" s="6"/>
      <c r="C271" s="6" t="s">
        <v>83</v>
      </c>
      <c r="D271" s="6" t="s">
        <v>391</v>
      </c>
      <c r="E271" s="6"/>
      <c r="F271" s="6"/>
      <c r="G271" s="18">
        <f t="shared" si="10"/>
        <v>60</v>
      </c>
      <c r="H271" s="18">
        <f t="shared" si="10"/>
        <v>60</v>
      </c>
      <c r="I271" s="18">
        <f t="shared" si="10"/>
        <v>0</v>
      </c>
      <c r="J271" s="264">
        <f t="shared" si="7"/>
        <v>0</v>
      </c>
      <c r="K271" s="34"/>
    </row>
    <row r="272" spans="1:11" s="2" customFormat="1" ht="15.75">
      <c r="A272" s="5"/>
      <c r="B272" s="6"/>
      <c r="C272" s="6"/>
      <c r="D272" s="6"/>
      <c r="E272" s="6" t="s">
        <v>392</v>
      </c>
      <c r="F272" s="6"/>
      <c r="G272" s="18">
        <v>60</v>
      </c>
      <c r="H272" s="18">
        <v>60</v>
      </c>
      <c r="I272" s="18">
        <v>0</v>
      </c>
      <c r="J272" s="264">
        <f t="shared" si="7"/>
        <v>0</v>
      </c>
      <c r="K272" s="34"/>
    </row>
    <row r="273" spans="1:11" s="2" customFormat="1" ht="15.75">
      <c r="A273" s="5"/>
      <c r="B273" s="6"/>
      <c r="C273" s="6"/>
      <c r="D273" s="6"/>
      <c r="E273" s="6"/>
      <c r="F273" s="6"/>
      <c r="G273" s="18"/>
      <c r="H273" s="18"/>
      <c r="I273" s="36"/>
      <c r="J273" s="264"/>
      <c r="K273" s="34"/>
    </row>
    <row r="274" spans="1:11" s="2" customFormat="1" ht="15.75">
      <c r="A274" s="5"/>
      <c r="B274" s="6"/>
      <c r="C274" s="6"/>
      <c r="D274" s="6"/>
      <c r="E274" s="6"/>
      <c r="F274" s="6"/>
      <c r="G274" s="18"/>
      <c r="H274" s="18"/>
      <c r="I274" s="36"/>
      <c r="J274" s="264"/>
      <c r="K274" s="34"/>
    </row>
    <row r="275" spans="1:11" s="2" customFormat="1" ht="15.75">
      <c r="A275" s="221" t="s">
        <v>399</v>
      </c>
      <c r="B275" s="222"/>
      <c r="C275" s="222"/>
      <c r="D275" s="222"/>
      <c r="E275" s="222"/>
      <c r="F275" s="222"/>
      <c r="G275" s="226">
        <f>SUM(G276)</f>
        <v>500</v>
      </c>
      <c r="H275" s="226">
        <f>SUM(H276)</f>
        <v>500</v>
      </c>
      <c r="I275" s="226">
        <f>SUM(I276)</f>
        <v>29</v>
      </c>
      <c r="J275" s="264">
        <f t="shared" si="7"/>
        <v>5.800000000000001</v>
      </c>
      <c r="K275" s="34"/>
    </row>
    <row r="276" spans="1:11" s="2" customFormat="1" ht="15.75">
      <c r="A276" s="11" t="s">
        <v>46</v>
      </c>
      <c r="B276" s="4"/>
      <c r="C276" s="4" t="s">
        <v>47</v>
      </c>
      <c r="D276" s="53"/>
      <c r="E276" s="4"/>
      <c r="F276" s="6"/>
      <c r="G276" s="77">
        <f>SUM(G277+G282)</f>
        <v>500</v>
      </c>
      <c r="H276" s="77">
        <f>SUM(H277+H282)</f>
        <v>500</v>
      </c>
      <c r="I276" s="77">
        <f>SUM(I277+I282)</f>
        <v>29</v>
      </c>
      <c r="J276" s="264">
        <f aca="true" t="shared" si="11" ref="J276:J339">I276/H276*100</f>
        <v>5.800000000000001</v>
      </c>
      <c r="K276" s="34"/>
    </row>
    <row r="277" spans="1:11" s="55" customFormat="1" ht="15.75">
      <c r="A277" s="9"/>
      <c r="B277" s="8" t="s">
        <v>50</v>
      </c>
      <c r="C277" s="8"/>
      <c r="D277" s="8" t="s">
        <v>3</v>
      </c>
      <c r="E277" s="9"/>
      <c r="F277" s="9"/>
      <c r="G277" s="200">
        <f>SUM(G278)</f>
        <v>150</v>
      </c>
      <c r="H277" s="200">
        <f>SUM(H278)</f>
        <v>150</v>
      </c>
      <c r="I277" s="200">
        <f>SUM(I278)</f>
        <v>0</v>
      </c>
      <c r="J277" s="264">
        <f t="shared" si="11"/>
        <v>0</v>
      </c>
      <c r="K277" s="54"/>
    </row>
    <row r="278" spans="1:11" s="2" customFormat="1" ht="15.75">
      <c r="A278" s="5"/>
      <c r="B278" s="6"/>
      <c r="C278" s="6" t="s">
        <v>53</v>
      </c>
      <c r="D278" s="6" t="s">
        <v>54</v>
      </c>
      <c r="E278" s="6"/>
      <c r="F278" s="6"/>
      <c r="G278" s="18">
        <f>SUM(G279:G281)</f>
        <v>150</v>
      </c>
      <c r="H278" s="18">
        <f>SUM(H279:H281)</f>
        <v>150</v>
      </c>
      <c r="I278" s="18">
        <f>SUM(I279:I281)</f>
        <v>0</v>
      </c>
      <c r="J278" s="264">
        <f t="shared" si="11"/>
        <v>0</v>
      </c>
      <c r="K278" s="34"/>
    </row>
    <row r="279" spans="1:11" s="2" customFormat="1" ht="15.75">
      <c r="A279" s="11"/>
      <c r="B279" s="4"/>
      <c r="C279" s="4"/>
      <c r="D279" s="53"/>
      <c r="E279" s="6" t="s">
        <v>55</v>
      </c>
      <c r="F279" s="6"/>
      <c r="G279" s="18">
        <v>0</v>
      </c>
      <c r="H279" s="18">
        <v>0</v>
      </c>
      <c r="I279" s="18">
        <v>0</v>
      </c>
      <c r="J279" s="264">
        <v>0</v>
      </c>
      <c r="K279" s="34"/>
    </row>
    <row r="280" spans="1:11" s="2" customFormat="1" ht="15.75">
      <c r="A280" s="11"/>
      <c r="B280" s="4"/>
      <c r="C280" s="4"/>
      <c r="D280" s="53"/>
      <c r="E280" s="6" t="s">
        <v>57</v>
      </c>
      <c r="F280" s="6"/>
      <c r="G280" s="18">
        <v>80</v>
      </c>
      <c r="H280" s="18">
        <v>80</v>
      </c>
      <c r="I280" s="18">
        <v>0</v>
      </c>
      <c r="J280" s="264">
        <f t="shared" si="11"/>
        <v>0</v>
      </c>
      <c r="K280" s="34"/>
    </row>
    <row r="281" spans="1:11" s="2" customFormat="1" ht="15.75">
      <c r="A281" s="11"/>
      <c r="B281" s="4"/>
      <c r="C281" s="4"/>
      <c r="D281" s="53"/>
      <c r="E281" s="6" t="s">
        <v>15</v>
      </c>
      <c r="F281" s="6"/>
      <c r="G281" s="18">
        <v>70</v>
      </c>
      <c r="H281" s="18">
        <v>70</v>
      </c>
      <c r="I281" s="18">
        <v>0</v>
      </c>
      <c r="J281" s="264">
        <f t="shared" si="11"/>
        <v>0</v>
      </c>
      <c r="K281" s="34"/>
    </row>
    <row r="282" spans="1:11" s="55" customFormat="1" ht="15.75">
      <c r="A282" s="9"/>
      <c r="B282" s="8" t="s">
        <v>67</v>
      </c>
      <c r="C282" s="8"/>
      <c r="D282" s="8" t="s">
        <v>68</v>
      </c>
      <c r="E282" s="8"/>
      <c r="F282" s="8"/>
      <c r="G282" s="200">
        <f>SUM(G285+G288)</f>
        <v>350</v>
      </c>
      <c r="H282" s="200">
        <f>SUM(H285+H288)</f>
        <v>350</v>
      </c>
      <c r="I282" s="200">
        <f>SUM(I285+I288)</f>
        <v>29</v>
      </c>
      <c r="J282" s="264">
        <f t="shared" si="11"/>
        <v>8.285714285714285</v>
      </c>
      <c r="K282" s="54"/>
    </row>
    <row r="283" spans="1:11" s="55" customFormat="1" ht="15.75">
      <c r="A283" s="9"/>
      <c r="B283" s="8"/>
      <c r="C283" s="8" t="s">
        <v>73</v>
      </c>
      <c r="D283" s="8" t="s">
        <v>9</v>
      </c>
      <c r="E283" s="8"/>
      <c r="F283" s="8"/>
      <c r="G283" s="19">
        <f>SUM(G284)</f>
        <v>0</v>
      </c>
      <c r="H283" s="19">
        <f>SUM(H284)</f>
        <v>0</v>
      </c>
      <c r="I283" s="19">
        <f>SUM(I284)</f>
        <v>0</v>
      </c>
      <c r="J283" s="264">
        <v>0</v>
      </c>
      <c r="K283" s="54"/>
    </row>
    <row r="284" spans="1:11" s="55" customFormat="1" ht="15.75">
      <c r="A284" s="9"/>
      <c r="B284" s="8"/>
      <c r="C284" s="8"/>
      <c r="D284" s="8"/>
      <c r="E284" s="8" t="s">
        <v>193</v>
      </c>
      <c r="F284" s="8"/>
      <c r="G284" s="19">
        <v>0</v>
      </c>
      <c r="H284" s="19">
        <v>0</v>
      </c>
      <c r="I284" s="19">
        <v>0</v>
      </c>
      <c r="J284" s="264">
        <v>0</v>
      </c>
      <c r="K284" s="54"/>
    </row>
    <row r="285" spans="1:11" s="2" customFormat="1" ht="15.75">
      <c r="A285" s="5"/>
      <c r="B285" s="6"/>
      <c r="C285" s="6" t="s">
        <v>75</v>
      </c>
      <c r="D285" s="6" t="s">
        <v>76</v>
      </c>
      <c r="E285" s="6"/>
      <c r="F285" s="6"/>
      <c r="G285" s="18">
        <f>SUM(G286:G287)</f>
        <v>250</v>
      </c>
      <c r="H285" s="18">
        <f>SUM(H286:H287)</f>
        <v>250</v>
      </c>
      <c r="I285" s="18">
        <f>SUM(I286:I287)</f>
        <v>23</v>
      </c>
      <c r="J285" s="264">
        <f t="shared" si="11"/>
        <v>9.2</v>
      </c>
      <c r="K285" s="34"/>
    </row>
    <row r="286" spans="1:11" s="2" customFormat="1" ht="15.75">
      <c r="A286" s="5"/>
      <c r="B286" s="6"/>
      <c r="C286" s="6"/>
      <c r="D286" s="6"/>
      <c r="E286" s="6" t="s">
        <v>77</v>
      </c>
      <c r="F286" s="6"/>
      <c r="G286" s="18">
        <v>200</v>
      </c>
      <c r="H286" s="18">
        <v>200</v>
      </c>
      <c r="I286" s="18">
        <v>23</v>
      </c>
      <c r="J286" s="264">
        <f t="shared" si="11"/>
        <v>11.5</v>
      </c>
      <c r="K286" s="34"/>
    </row>
    <row r="287" spans="1:11" s="2" customFormat="1" ht="15.75">
      <c r="A287" s="5"/>
      <c r="B287" s="6"/>
      <c r="C287" s="6"/>
      <c r="D287" s="6"/>
      <c r="E287" s="6" t="s">
        <v>320</v>
      </c>
      <c r="F287" s="6"/>
      <c r="G287" s="18">
        <v>50</v>
      </c>
      <c r="H287" s="18">
        <v>50</v>
      </c>
      <c r="I287" s="18">
        <v>0</v>
      </c>
      <c r="J287" s="264">
        <f t="shared" si="11"/>
        <v>0</v>
      </c>
      <c r="K287" s="34"/>
    </row>
    <row r="288" spans="1:11" s="2" customFormat="1" ht="15.75">
      <c r="A288" s="5"/>
      <c r="B288" s="6"/>
      <c r="C288" s="6" t="s">
        <v>88</v>
      </c>
      <c r="D288" s="6" t="s">
        <v>89</v>
      </c>
      <c r="E288" s="6"/>
      <c r="F288" s="6"/>
      <c r="G288" s="18">
        <v>100</v>
      </c>
      <c r="H288" s="18">
        <v>100</v>
      </c>
      <c r="I288" s="18">
        <v>6</v>
      </c>
      <c r="J288" s="264">
        <f t="shared" si="11"/>
        <v>6</v>
      </c>
      <c r="K288" s="34"/>
    </row>
    <row r="289" spans="1:11" s="2" customFormat="1" ht="15.75">
      <c r="A289" s="5"/>
      <c r="B289" s="6"/>
      <c r="C289" s="6"/>
      <c r="D289" s="6"/>
      <c r="E289" s="6"/>
      <c r="F289" s="6"/>
      <c r="G289" s="18"/>
      <c r="H289" s="18"/>
      <c r="I289" s="36"/>
      <c r="J289" s="264"/>
      <c r="K289" s="34"/>
    </row>
    <row r="290" spans="1:11" s="2" customFormat="1" ht="15.75">
      <c r="A290" s="5"/>
      <c r="B290" s="6"/>
      <c r="C290" s="6"/>
      <c r="D290" s="6"/>
      <c r="E290" s="6"/>
      <c r="F290" s="6"/>
      <c r="G290" s="18"/>
      <c r="H290" s="18"/>
      <c r="I290" s="36"/>
      <c r="J290" s="264"/>
      <c r="K290" s="34"/>
    </row>
    <row r="291" spans="1:11" s="2" customFormat="1" ht="15.75">
      <c r="A291" s="221" t="s">
        <v>234</v>
      </c>
      <c r="B291" s="222"/>
      <c r="C291" s="222"/>
      <c r="D291" s="222"/>
      <c r="E291" s="222"/>
      <c r="F291" s="222">
        <v>1</v>
      </c>
      <c r="G291" s="226">
        <f>SUM(G292+G299+G303+G332)</f>
        <v>4515</v>
      </c>
      <c r="H291" s="226">
        <f>SUM(H292+H299+H303+H332)</f>
        <v>4515</v>
      </c>
      <c r="I291" s="226">
        <f>SUM(I292+I299+I303+I332)</f>
        <v>1846</v>
      </c>
      <c r="J291" s="264">
        <f t="shared" si="11"/>
        <v>40.8859357696567</v>
      </c>
      <c r="K291" s="34"/>
    </row>
    <row r="292" spans="1:11" s="2" customFormat="1" ht="15.75">
      <c r="A292" s="11" t="s">
        <v>31</v>
      </c>
      <c r="B292" s="4"/>
      <c r="C292" s="4" t="s">
        <v>11</v>
      </c>
      <c r="D292" s="4"/>
      <c r="E292" s="4"/>
      <c r="F292" s="6"/>
      <c r="G292" s="77">
        <f>SUM(G293)</f>
        <v>1512</v>
      </c>
      <c r="H292" s="77">
        <f>SUM(H293)</f>
        <v>1512</v>
      </c>
      <c r="I292" s="77">
        <f>SUM(I293)</f>
        <v>737</v>
      </c>
      <c r="J292" s="264">
        <f t="shared" si="11"/>
        <v>48.74338624338625</v>
      </c>
      <c r="K292" s="34"/>
    </row>
    <row r="293" spans="1:11" s="2" customFormat="1" ht="15.75">
      <c r="A293" s="5"/>
      <c r="B293" s="6" t="s">
        <v>32</v>
      </c>
      <c r="C293" s="6"/>
      <c r="D293" s="6" t="s">
        <v>33</v>
      </c>
      <c r="E293" s="6"/>
      <c r="F293" s="6"/>
      <c r="G293" s="78">
        <f>SUM(G294+G296)</f>
        <v>1512</v>
      </c>
      <c r="H293" s="78">
        <f>SUM(H294+H296)</f>
        <v>1512</v>
      </c>
      <c r="I293" s="78">
        <f>SUM(I294+I296)</f>
        <v>737</v>
      </c>
      <c r="J293" s="264">
        <f t="shared" si="11"/>
        <v>48.74338624338625</v>
      </c>
      <c r="K293" s="34"/>
    </row>
    <row r="294" spans="1:11" s="2" customFormat="1" ht="15.75">
      <c r="A294" s="5"/>
      <c r="B294" s="6"/>
      <c r="C294" s="6" t="s">
        <v>34</v>
      </c>
      <c r="D294" s="6" t="s">
        <v>35</v>
      </c>
      <c r="E294" s="6"/>
      <c r="F294" s="6"/>
      <c r="G294" s="18">
        <f>SUM(G295)</f>
        <v>1416</v>
      </c>
      <c r="H294" s="18">
        <f>SUM(H295)</f>
        <v>1416</v>
      </c>
      <c r="I294" s="18">
        <f>SUM(I295)</f>
        <v>684</v>
      </c>
      <c r="J294" s="264">
        <f t="shared" si="11"/>
        <v>48.30508474576271</v>
      </c>
      <c r="K294" s="34"/>
    </row>
    <row r="295" spans="1:11" s="2" customFormat="1" ht="15.75">
      <c r="A295" s="5"/>
      <c r="B295" s="6"/>
      <c r="C295" s="6"/>
      <c r="D295" s="6" t="s">
        <v>217</v>
      </c>
      <c r="E295" s="6"/>
      <c r="F295" s="6"/>
      <c r="G295" s="18">
        <v>1416</v>
      </c>
      <c r="H295" s="18">
        <v>1416</v>
      </c>
      <c r="I295" s="18">
        <v>684</v>
      </c>
      <c r="J295" s="264">
        <f t="shared" si="11"/>
        <v>48.30508474576271</v>
      </c>
      <c r="K295" s="34"/>
    </row>
    <row r="296" spans="1:11" s="2" customFormat="1" ht="15.75">
      <c r="A296" s="5"/>
      <c r="B296" s="6"/>
      <c r="C296" s="6" t="s">
        <v>255</v>
      </c>
      <c r="D296" s="6" t="s">
        <v>256</v>
      </c>
      <c r="E296" s="6"/>
      <c r="F296" s="6"/>
      <c r="G296" s="18">
        <f>SUM(G297)</f>
        <v>96</v>
      </c>
      <c r="H296" s="18">
        <f>SUM(H297)</f>
        <v>96</v>
      </c>
      <c r="I296" s="18">
        <f>SUM(I297:I298)</f>
        <v>53</v>
      </c>
      <c r="J296" s="264">
        <f t="shared" si="11"/>
        <v>55.208333333333336</v>
      </c>
      <c r="K296" s="34"/>
    </row>
    <row r="297" spans="1:11" s="2" customFormat="1" ht="15.75">
      <c r="A297" s="5"/>
      <c r="B297" s="6"/>
      <c r="C297" s="6"/>
      <c r="D297" s="6" t="s">
        <v>228</v>
      </c>
      <c r="E297" s="6"/>
      <c r="F297" s="6"/>
      <c r="G297" s="18">
        <v>96</v>
      </c>
      <c r="H297" s="18">
        <v>96</v>
      </c>
      <c r="I297" s="18">
        <v>45</v>
      </c>
      <c r="J297" s="264">
        <f t="shared" si="11"/>
        <v>46.875</v>
      </c>
      <c r="K297" s="34"/>
    </row>
    <row r="298" spans="1:11" s="2" customFormat="1" ht="15.75">
      <c r="A298" s="5"/>
      <c r="B298" s="6"/>
      <c r="C298" s="6"/>
      <c r="D298" s="6" t="s">
        <v>422</v>
      </c>
      <c r="E298" s="6"/>
      <c r="F298" s="6"/>
      <c r="G298" s="18">
        <v>0</v>
      </c>
      <c r="H298" s="18">
        <v>0</v>
      </c>
      <c r="I298" s="18">
        <v>8</v>
      </c>
      <c r="J298" s="264">
        <v>0</v>
      </c>
      <c r="K298" s="34"/>
    </row>
    <row r="299" spans="1:11" s="2" customFormat="1" ht="15.75" customHeight="1">
      <c r="A299" s="11" t="s">
        <v>44</v>
      </c>
      <c r="B299" s="4"/>
      <c r="C299" s="4" t="s">
        <v>45</v>
      </c>
      <c r="D299" s="52"/>
      <c r="E299" s="52"/>
      <c r="F299" s="12"/>
      <c r="G299" s="77">
        <f>SUM(G300:G302)</f>
        <v>416</v>
      </c>
      <c r="H299" s="77">
        <f>SUM(H300:H302)</f>
        <v>416</v>
      </c>
      <c r="I299" s="77">
        <f>SUM(I300:I302)</f>
        <v>203</v>
      </c>
      <c r="J299" s="264">
        <f t="shared" si="11"/>
        <v>48.79807692307692</v>
      </c>
      <c r="K299" s="34"/>
    </row>
    <row r="300" spans="1:12" s="2" customFormat="1" ht="15.75">
      <c r="A300" s="5"/>
      <c r="B300" s="6"/>
      <c r="C300" s="6"/>
      <c r="D300" s="6" t="s">
        <v>23</v>
      </c>
      <c r="E300" s="6"/>
      <c r="F300" s="6"/>
      <c r="G300" s="17">
        <v>382</v>
      </c>
      <c r="H300" s="17">
        <v>382</v>
      </c>
      <c r="I300" s="17">
        <v>187</v>
      </c>
      <c r="J300" s="264">
        <f t="shared" si="11"/>
        <v>48.952879581151834</v>
      </c>
      <c r="K300" s="34"/>
      <c r="L300" s="24"/>
    </row>
    <row r="301" spans="1:12" s="2" customFormat="1" ht="15.75">
      <c r="A301" s="5"/>
      <c r="B301" s="6"/>
      <c r="C301" s="6"/>
      <c r="D301" s="6" t="s">
        <v>48</v>
      </c>
      <c r="E301" s="6"/>
      <c r="F301" s="6"/>
      <c r="G301" s="17">
        <v>16</v>
      </c>
      <c r="H301" s="17">
        <v>16</v>
      </c>
      <c r="I301" s="17">
        <v>7</v>
      </c>
      <c r="J301" s="264">
        <f t="shared" si="11"/>
        <v>43.75</v>
      </c>
      <c r="K301" s="34"/>
      <c r="L301" s="24"/>
    </row>
    <row r="302" spans="1:12" s="2" customFormat="1" ht="15.75">
      <c r="A302" s="5"/>
      <c r="B302" s="6"/>
      <c r="C302" s="6"/>
      <c r="D302" s="6" t="s">
        <v>49</v>
      </c>
      <c r="E302" s="6"/>
      <c r="F302" s="6"/>
      <c r="G302" s="17">
        <v>18</v>
      </c>
      <c r="H302" s="17">
        <v>18</v>
      </c>
      <c r="I302" s="17">
        <v>9</v>
      </c>
      <c r="J302" s="264">
        <f t="shared" si="11"/>
        <v>50</v>
      </c>
      <c r="K302" s="34"/>
      <c r="L302" s="24"/>
    </row>
    <row r="303" spans="1:11" s="2" customFormat="1" ht="15.75">
      <c r="A303" s="11" t="s">
        <v>46</v>
      </c>
      <c r="B303" s="4"/>
      <c r="C303" s="4" t="s">
        <v>47</v>
      </c>
      <c r="D303" s="53"/>
      <c r="E303" s="4"/>
      <c r="F303" s="6"/>
      <c r="G303" s="77">
        <f>SUM(G304+G322+G330+G316)</f>
        <v>2207</v>
      </c>
      <c r="H303" s="77">
        <f>SUM(H304+H322+H330+H316)</f>
        <v>2207</v>
      </c>
      <c r="I303" s="77">
        <f>SUM(I304+I322+I330+I316)</f>
        <v>662</v>
      </c>
      <c r="J303" s="264">
        <f t="shared" si="11"/>
        <v>29.995468962392387</v>
      </c>
      <c r="K303" s="34"/>
    </row>
    <row r="304" spans="1:11" s="55" customFormat="1" ht="15.75">
      <c r="A304" s="9"/>
      <c r="B304" s="8" t="s">
        <v>50</v>
      </c>
      <c r="C304" s="8"/>
      <c r="D304" s="8" t="s">
        <v>3</v>
      </c>
      <c r="E304" s="9"/>
      <c r="F304" s="9"/>
      <c r="G304" s="200">
        <f>SUM(G305+G308+G315)</f>
        <v>565</v>
      </c>
      <c r="H304" s="200">
        <f>SUM(H305+H308+H315)</f>
        <v>565</v>
      </c>
      <c r="I304" s="200">
        <f>SUM(I305+I308+I315)</f>
        <v>30</v>
      </c>
      <c r="J304" s="264">
        <f t="shared" si="11"/>
        <v>5.3097345132743365</v>
      </c>
      <c r="K304" s="54"/>
    </row>
    <row r="305" spans="1:11" s="55" customFormat="1" ht="15.75">
      <c r="A305" s="9"/>
      <c r="B305" s="8"/>
      <c r="C305" s="8" t="s">
        <v>51</v>
      </c>
      <c r="D305" s="8" t="s">
        <v>52</v>
      </c>
      <c r="E305" s="9"/>
      <c r="F305" s="9"/>
      <c r="G305" s="19">
        <f>SUM(G306:G307)</f>
        <v>250</v>
      </c>
      <c r="H305" s="19">
        <f>SUM(H306:H307)</f>
        <v>250</v>
      </c>
      <c r="I305" s="19">
        <f>SUM(I306:I307)</f>
        <v>30</v>
      </c>
      <c r="J305" s="264">
        <f t="shared" si="11"/>
        <v>12</v>
      </c>
      <c r="K305" s="54"/>
    </row>
    <row r="306" spans="1:11" s="55" customFormat="1" ht="15.75">
      <c r="A306" s="9"/>
      <c r="B306" s="8"/>
      <c r="C306" s="8"/>
      <c r="D306" s="8"/>
      <c r="E306" s="9" t="s">
        <v>19</v>
      </c>
      <c r="F306" s="9"/>
      <c r="G306" s="19">
        <v>200</v>
      </c>
      <c r="H306" s="19">
        <v>200</v>
      </c>
      <c r="I306" s="19">
        <v>0</v>
      </c>
      <c r="J306" s="264">
        <f t="shared" si="11"/>
        <v>0</v>
      </c>
      <c r="K306" s="54"/>
    </row>
    <row r="307" spans="1:11" s="55" customFormat="1" ht="15.75">
      <c r="A307" s="9"/>
      <c r="B307" s="8"/>
      <c r="C307" s="8"/>
      <c r="D307" s="8"/>
      <c r="E307" s="9" t="s">
        <v>395</v>
      </c>
      <c r="F307" s="9"/>
      <c r="G307" s="19">
        <v>50</v>
      </c>
      <c r="H307" s="19">
        <v>50</v>
      </c>
      <c r="I307" s="19">
        <v>30</v>
      </c>
      <c r="J307" s="264">
        <f t="shared" si="11"/>
        <v>60</v>
      </c>
      <c r="K307" s="54"/>
    </row>
    <row r="308" spans="1:11" s="2" customFormat="1" ht="15.75">
      <c r="A308" s="5"/>
      <c r="B308" s="6"/>
      <c r="C308" s="6" t="s">
        <v>53</v>
      </c>
      <c r="D308" s="6" t="s">
        <v>54</v>
      </c>
      <c r="E308" s="6"/>
      <c r="F308" s="6"/>
      <c r="G308" s="17">
        <f>SUM(G309:G314)</f>
        <v>315</v>
      </c>
      <c r="H308" s="17">
        <f>SUM(H309:H314)</f>
        <v>315</v>
      </c>
      <c r="I308" s="17">
        <f>SUM(I309:I314)</f>
        <v>0</v>
      </c>
      <c r="J308" s="264">
        <f t="shared" si="11"/>
        <v>0</v>
      </c>
      <c r="K308" s="34"/>
    </row>
    <row r="309" spans="1:11" s="2" customFormat="1" ht="15.75">
      <c r="A309" s="11"/>
      <c r="B309" s="4"/>
      <c r="C309" s="4"/>
      <c r="D309" s="53"/>
      <c r="E309" s="6" t="s">
        <v>55</v>
      </c>
      <c r="F309" s="6"/>
      <c r="G309" s="18">
        <v>50</v>
      </c>
      <c r="H309" s="18">
        <v>50</v>
      </c>
      <c r="I309" s="18">
        <v>0</v>
      </c>
      <c r="J309" s="264">
        <f t="shared" si="11"/>
        <v>0</v>
      </c>
      <c r="K309" s="34"/>
    </row>
    <row r="310" spans="1:11" s="2" customFormat="1" ht="15.75">
      <c r="A310" s="11"/>
      <c r="B310" s="4"/>
      <c r="C310" s="4"/>
      <c r="D310" s="53"/>
      <c r="E310" s="6" t="s">
        <v>56</v>
      </c>
      <c r="F310" s="6"/>
      <c r="G310" s="18">
        <v>50</v>
      </c>
      <c r="H310" s="18">
        <v>50</v>
      </c>
      <c r="I310" s="18">
        <v>0</v>
      </c>
      <c r="J310" s="264">
        <f t="shared" si="11"/>
        <v>0</v>
      </c>
      <c r="K310" s="34"/>
    </row>
    <row r="311" spans="1:11" s="2" customFormat="1" ht="15.75">
      <c r="A311" s="11"/>
      <c r="B311" s="4"/>
      <c r="C311" s="4"/>
      <c r="D311" s="53"/>
      <c r="E311" s="6" t="s">
        <v>57</v>
      </c>
      <c r="F311" s="6"/>
      <c r="G311" s="18">
        <v>0</v>
      </c>
      <c r="H311" s="18">
        <v>0</v>
      </c>
      <c r="I311" s="18">
        <v>0</v>
      </c>
      <c r="J311" s="264">
        <v>0</v>
      </c>
      <c r="K311" s="34"/>
    </row>
    <row r="312" spans="1:11" s="2" customFormat="1" ht="15.75">
      <c r="A312" s="11"/>
      <c r="B312" s="4"/>
      <c r="C312" s="4"/>
      <c r="D312" s="53"/>
      <c r="E312" s="6" t="s">
        <v>58</v>
      </c>
      <c r="F312" s="6"/>
      <c r="G312" s="18">
        <v>15</v>
      </c>
      <c r="H312" s="18">
        <v>15</v>
      </c>
      <c r="I312" s="18">
        <v>0</v>
      </c>
      <c r="J312" s="264">
        <f t="shared" si="11"/>
        <v>0</v>
      </c>
      <c r="K312" s="34"/>
    </row>
    <row r="313" spans="1:11" s="2" customFormat="1" ht="15.75">
      <c r="A313" s="11"/>
      <c r="B313" s="4"/>
      <c r="C313" s="4"/>
      <c r="D313" s="53"/>
      <c r="E313" s="6" t="s">
        <v>220</v>
      </c>
      <c r="F313" s="6"/>
      <c r="G313" s="18">
        <v>100</v>
      </c>
      <c r="H313" s="18">
        <v>100</v>
      </c>
      <c r="I313" s="18">
        <v>0</v>
      </c>
      <c r="J313" s="264">
        <f t="shared" si="11"/>
        <v>0</v>
      </c>
      <c r="K313" s="34"/>
    </row>
    <row r="314" spans="1:11" s="2" customFormat="1" ht="15.75">
      <c r="A314" s="11"/>
      <c r="B314" s="4"/>
      <c r="C314" s="4"/>
      <c r="D314" s="53"/>
      <c r="E314" s="6" t="s">
        <v>15</v>
      </c>
      <c r="F314" s="6"/>
      <c r="G314" s="18">
        <v>100</v>
      </c>
      <c r="H314" s="18">
        <v>100</v>
      </c>
      <c r="I314" s="18">
        <v>0</v>
      </c>
      <c r="J314" s="264">
        <f t="shared" si="11"/>
        <v>0</v>
      </c>
      <c r="K314" s="34"/>
    </row>
    <row r="315" spans="1:11" s="2" customFormat="1" ht="15.75">
      <c r="A315" s="11"/>
      <c r="B315" s="4"/>
      <c r="C315" s="6" t="s">
        <v>59</v>
      </c>
      <c r="D315" s="6" t="s">
        <v>60</v>
      </c>
      <c r="E315" s="6"/>
      <c r="F315" s="6"/>
      <c r="G315" s="17">
        <v>0</v>
      </c>
      <c r="H315" s="17">
        <v>0</v>
      </c>
      <c r="I315" s="17">
        <v>0</v>
      </c>
      <c r="J315" s="264">
        <v>0</v>
      </c>
      <c r="K315" s="34"/>
    </row>
    <row r="316" spans="1:11" s="55" customFormat="1" ht="15.75">
      <c r="A316" s="9"/>
      <c r="B316" s="8" t="s">
        <v>61</v>
      </c>
      <c r="C316" s="8"/>
      <c r="D316" s="8" t="s">
        <v>62</v>
      </c>
      <c r="E316" s="8"/>
      <c r="F316" s="8"/>
      <c r="G316" s="200">
        <f>SUM(G317+G320)</f>
        <v>152</v>
      </c>
      <c r="H316" s="200">
        <f>SUM(H317+H320)</f>
        <v>152</v>
      </c>
      <c r="I316" s="200">
        <f>SUM(I317+I320)</f>
        <v>35</v>
      </c>
      <c r="J316" s="264">
        <f t="shared" si="11"/>
        <v>23.026315789473685</v>
      </c>
      <c r="K316" s="54"/>
    </row>
    <row r="317" spans="1:11" s="55" customFormat="1" ht="15.75">
      <c r="A317" s="9"/>
      <c r="B317" s="8"/>
      <c r="C317" s="8" t="s">
        <v>63</v>
      </c>
      <c r="D317" s="8" t="s">
        <v>321</v>
      </c>
      <c r="E317" s="8"/>
      <c r="F317" s="8"/>
      <c r="G317" s="19">
        <f>SUM(G318:G319)</f>
        <v>122</v>
      </c>
      <c r="H317" s="19">
        <f>SUM(H318:H319)</f>
        <v>122</v>
      </c>
      <c r="I317" s="19">
        <f>SUM(I318:I319)</f>
        <v>35</v>
      </c>
      <c r="J317" s="264">
        <f t="shared" si="11"/>
        <v>28.688524590163933</v>
      </c>
      <c r="K317" s="54"/>
    </row>
    <row r="318" spans="1:11" s="55" customFormat="1" ht="15.75">
      <c r="A318" s="9"/>
      <c r="B318" s="8"/>
      <c r="C318" s="8"/>
      <c r="D318" s="8"/>
      <c r="E318" s="6" t="s">
        <v>322</v>
      </c>
      <c r="F318" s="8"/>
      <c r="G318" s="19">
        <v>72</v>
      </c>
      <c r="H318" s="19">
        <v>72</v>
      </c>
      <c r="I318" s="19">
        <v>28</v>
      </c>
      <c r="J318" s="264">
        <f t="shared" si="11"/>
        <v>38.88888888888889</v>
      </c>
      <c r="K318" s="54"/>
    </row>
    <row r="319" spans="1:11" s="55" customFormat="1" ht="15.75">
      <c r="A319" s="9"/>
      <c r="B319" s="8"/>
      <c r="C319" s="8"/>
      <c r="D319" s="8"/>
      <c r="E319" s="6" t="s">
        <v>323</v>
      </c>
      <c r="F319" s="8"/>
      <c r="G319" s="19">
        <v>50</v>
      </c>
      <c r="H319" s="19">
        <v>50</v>
      </c>
      <c r="I319" s="19">
        <v>7</v>
      </c>
      <c r="J319" s="264">
        <f t="shared" si="11"/>
        <v>14.000000000000002</v>
      </c>
      <c r="K319" s="54"/>
    </row>
    <row r="320" spans="1:11" s="2" customFormat="1" ht="15.75">
      <c r="A320" s="5"/>
      <c r="B320" s="6"/>
      <c r="C320" s="6" t="s">
        <v>65</v>
      </c>
      <c r="D320" s="6" t="s">
        <v>66</v>
      </c>
      <c r="E320" s="6"/>
      <c r="F320" s="6"/>
      <c r="G320" s="18">
        <f>SUM(G321)</f>
        <v>30</v>
      </c>
      <c r="H320" s="18">
        <f>SUM(H321)</f>
        <v>30</v>
      </c>
      <c r="I320" s="18">
        <f>SUM(I321)</f>
        <v>0</v>
      </c>
      <c r="J320" s="264">
        <f t="shared" si="11"/>
        <v>0</v>
      </c>
      <c r="K320" s="34"/>
    </row>
    <row r="321" spans="1:11" s="2" customFormat="1" ht="15.75">
      <c r="A321" s="5"/>
      <c r="B321" s="6"/>
      <c r="C321" s="6"/>
      <c r="D321" s="6"/>
      <c r="E321" s="6" t="s">
        <v>4</v>
      </c>
      <c r="F321" s="6"/>
      <c r="G321" s="18">
        <v>30</v>
      </c>
      <c r="H321" s="18">
        <v>30</v>
      </c>
      <c r="I321" s="18">
        <v>0</v>
      </c>
      <c r="J321" s="264">
        <f t="shared" si="11"/>
        <v>0</v>
      </c>
      <c r="K321" s="34"/>
    </row>
    <row r="322" spans="1:11" s="55" customFormat="1" ht="15.75">
      <c r="A322" s="9"/>
      <c r="B322" s="8" t="s">
        <v>67</v>
      </c>
      <c r="C322" s="8"/>
      <c r="D322" s="8" t="s">
        <v>68</v>
      </c>
      <c r="E322" s="8"/>
      <c r="F322" s="8"/>
      <c r="G322" s="200">
        <f>SUM(G323+G327+G328)</f>
        <v>1160</v>
      </c>
      <c r="H322" s="200">
        <f>SUM(H323+H327+H328)</f>
        <v>1160</v>
      </c>
      <c r="I322" s="200">
        <f>SUM(I323+I327+I328)</f>
        <v>462</v>
      </c>
      <c r="J322" s="264">
        <f t="shared" si="11"/>
        <v>39.827586206896555</v>
      </c>
      <c r="K322" s="54"/>
    </row>
    <row r="323" spans="1:11" s="2" customFormat="1" ht="15.75">
      <c r="A323" s="5"/>
      <c r="B323" s="6"/>
      <c r="C323" s="6" t="s">
        <v>69</v>
      </c>
      <c r="D323" s="6" t="s">
        <v>70</v>
      </c>
      <c r="E323" s="6"/>
      <c r="F323" s="6"/>
      <c r="G323" s="18">
        <f>SUM(G324:G326)</f>
        <v>1100</v>
      </c>
      <c r="H323" s="18">
        <f>SUM(H324:H326)</f>
        <v>1100</v>
      </c>
      <c r="I323" s="18">
        <f>SUM(I324:I326)</f>
        <v>460</v>
      </c>
      <c r="J323" s="264">
        <f t="shared" si="11"/>
        <v>41.81818181818181</v>
      </c>
      <c r="K323" s="34"/>
    </row>
    <row r="324" spans="1:11" s="2" customFormat="1" ht="15.75">
      <c r="A324" s="5"/>
      <c r="B324" s="6"/>
      <c r="C324" s="6"/>
      <c r="D324" s="6"/>
      <c r="E324" s="6" t="s">
        <v>71</v>
      </c>
      <c r="F324" s="6"/>
      <c r="G324" s="18">
        <v>100</v>
      </c>
      <c r="H324" s="18">
        <v>100</v>
      </c>
      <c r="I324" s="18">
        <v>3</v>
      </c>
      <c r="J324" s="264">
        <f t="shared" si="11"/>
        <v>3</v>
      </c>
      <c r="K324" s="34"/>
    </row>
    <row r="325" spans="1:11" s="2" customFormat="1" ht="15.75">
      <c r="A325" s="5"/>
      <c r="B325" s="6"/>
      <c r="C325" s="6"/>
      <c r="D325" s="6"/>
      <c r="E325" s="6" t="s">
        <v>324</v>
      </c>
      <c r="F325" s="6"/>
      <c r="G325" s="18">
        <v>100</v>
      </c>
      <c r="H325" s="18">
        <v>100</v>
      </c>
      <c r="I325" s="18">
        <v>30</v>
      </c>
      <c r="J325" s="264">
        <f t="shared" si="11"/>
        <v>30</v>
      </c>
      <c r="K325" s="34"/>
    </row>
    <row r="326" spans="1:11" s="2" customFormat="1" ht="15.75">
      <c r="A326" s="5"/>
      <c r="B326" s="6"/>
      <c r="C326" s="6"/>
      <c r="D326" s="6"/>
      <c r="E326" s="6" t="s">
        <v>72</v>
      </c>
      <c r="F326" s="6"/>
      <c r="G326" s="18">
        <v>900</v>
      </c>
      <c r="H326" s="18">
        <v>900</v>
      </c>
      <c r="I326" s="18">
        <v>427</v>
      </c>
      <c r="J326" s="264">
        <f t="shared" si="11"/>
        <v>47.44444444444444</v>
      </c>
      <c r="K326" s="34"/>
    </row>
    <row r="327" spans="1:11" s="2" customFormat="1" ht="15.75">
      <c r="A327" s="5"/>
      <c r="B327" s="6"/>
      <c r="C327" s="6" t="s">
        <v>74</v>
      </c>
      <c r="D327" s="6" t="s">
        <v>6</v>
      </c>
      <c r="E327" s="6"/>
      <c r="F327" s="6"/>
      <c r="G327" s="18">
        <v>50</v>
      </c>
      <c r="H327" s="18">
        <v>50</v>
      </c>
      <c r="I327" s="18">
        <v>0</v>
      </c>
      <c r="J327" s="264">
        <f t="shared" si="11"/>
        <v>0</v>
      </c>
      <c r="K327" s="34"/>
    </row>
    <row r="328" spans="1:11" s="2" customFormat="1" ht="15.75">
      <c r="A328" s="5"/>
      <c r="B328" s="6"/>
      <c r="C328" s="6" t="s">
        <v>75</v>
      </c>
      <c r="D328" s="6" t="s">
        <v>76</v>
      </c>
      <c r="E328" s="6"/>
      <c r="F328" s="6"/>
      <c r="G328" s="18">
        <f>SUM(G329:G329)</f>
        <v>10</v>
      </c>
      <c r="H328" s="18">
        <f>SUM(H329:H329)</f>
        <v>10</v>
      </c>
      <c r="I328" s="18">
        <f>SUM(I329:I329)</f>
        <v>2</v>
      </c>
      <c r="J328" s="264">
        <f t="shared" si="11"/>
        <v>20</v>
      </c>
      <c r="K328" s="34"/>
    </row>
    <row r="329" spans="1:11" s="2" customFormat="1" ht="15.75">
      <c r="A329" s="5"/>
      <c r="B329" s="6"/>
      <c r="C329" s="6"/>
      <c r="D329" s="6"/>
      <c r="E329" s="6" t="s">
        <v>77</v>
      </c>
      <c r="F329" s="6"/>
      <c r="G329" s="18">
        <v>10</v>
      </c>
      <c r="H329" s="18">
        <v>10</v>
      </c>
      <c r="I329" s="18">
        <v>2</v>
      </c>
      <c r="J329" s="264">
        <f t="shared" si="11"/>
        <v>20</v>
      </c>
      <c r="K329" s="34"/>
    </row>
    <row r="330" spans="1:11" s="55" customFormat="1" ht="15.75">
      <c r="A330" s="9"/>
      <c r="B330" s="8" t="s">
        <v>86</v>
      </c>
      <c r="C330" s="8"/>
      <c r="D330" s="8" t="s">
        <v>87</v>
      </c>
      <c r="E330" s="8"/>
      <c r="F330" s="8"/>
      <c r="G330" s="200">
        <f>SUM(G331)</f>
        <v>330</v>
      </c>
      <c r="H330" s="200">
        <f>SUM(H331)</f>
        <v>330</v>
      </c>
      <c r="I330" s="200">
        <f>SUM(I331)</f>
        <v>135</v>
      </c>
      <c r="J330" s="264">
        <f t="shared" si="11"/>
        <v>40.909090909090914</v>
      </c>
      <c r="K330" s="54"/>
    </row>
    <row r="331" spans="1:11" s="2" customFormat="1" ht="15.75">
      <c r="A331" s="5"/>
      <c r="B331" s="6"/>
      <c r="C331" s="6" t="s">
        <v>88</v>
      </c>
      <c r="D331" s="6" t="s">
        <v>89</v>
      </c>
      <c r="E331" s="6"/>
      <c r="F331" s="6"/>
      <c r="G331" s="18">
        <v>330</v>
      </c>
      <c r="H331" s="18">
        <v>330</v>
      </c>
      <c r="I331" s="18">
        <v>135</v>
      </c>
      <c r="J331" s="264">
        <f t="shared" si="11"/>
        <v>40.909090909090914</v>
      </c>
      <c r="K331" s="34"/>
    </row>
    <row r="332" spans="1:11" s="2" customFormat="1" ht="15.75">
      <c r="A332" s="11" t="s">
        <v>133</v>
      </c>
      <c r="B332" s="4"/>
      <c r="C332" s="4" t="s">
        <v>134</v>
      </c>
      <c r="D332" s="4"/>
      <c r="E332" s="59"/>
      <c r="F332" s="7"/>
      <c r="G332" s="237">
        <f>SUM(G333:G334)</f>
        <v>380</v>
      </c>
      <c r="H332" s="237">
        <f>SUM(H333:H334)</f>
        <v>380</v>
      </c>
      <c r="I332" s="237">
        <f>SUM(I333:I334)</f>
        <v>244</v>
      </c>
      <c r="J332" s="264">
        <f t="shared" si="11"/>
        <v>64.21052631578948</v>
      </c>
      <c r="K332" s="34"/>
    </row>
    <row r="333" spans="1:11" s="2" customFormat="1" ht="15.75">
      <c r="A333" s="5"/>
      <c r="B333" s="6" t="s">
        <v>135</v>
      </c>
      <c r="C333" s="6"/>
      <c r="D333" s="6" t="s">
        <v>139</v>
      </c>
      <c r="E333" s="7"/>
      <c r="F333" s="6"/>
      <c r="G333" s="238">
        <v>300</v>
      </c>
      <c r="H333" s="238">
        <v>300</v>
      </c>
      <c r="I333" s="238">
        <v>192</v>
      </c>
      <c r="J333" s="264">
        <f t="shared" si="11"/>
        <v>64</v>
      </c>
      <c r="K333" s="34"/>
    </row>
    <row r="334" spans="1:11" s="2" customFormat="1" ht="15.75">
      <c r="A334" s="5"/>
      <c r="B334" s="6" t="s">
        <v>138</v>
      </c>
      <c r="C334" s="6"/>
      <c r="D334" s="6" t="s">
        <v>142</v>
      </c>
      <c r="E334" s="7"/>
      <c r="F334" s="6"/>
      <c r="G334" s="238">
        <v>80</v>
      </c>
      <c r="H334" s="238">
        <v>80</v>
      </c>
      <c r="I334" s="238">
        <v>52</v>
      </c>
      <c r="J334" s="264">
        <f t="shared" si="11"/>
        <v>65</v>
      </c>
      <c r="K334" s="34"/>
    </row>
    <row r="335" spans="1:11" s="2" customFormat="1" ht="15.75">
      <c r="A335" s="5"/>
      <c r="B335" s="6"/>
      <c r="C335" s="6"/>
      <c r="D335" s="6"/>
      <c r="E335" s="7"/>
      <c r="F335" s="6"/>
      <c r="G335" s="58"/>
      <c r="H335" s="58"/>
      <c r="I335" s="36"/>
      <c r="J335" s="264"/>
      <c r="K335" s="34"/>
    </row>
    <row r="336" spans="1:11" s="2" customFormat="1" ht="15.75">
      <c r="A336" s="5"/>
      <c r="B336" s="6"/>
      <c r="C336" s="6"/>
      <c r="D336" s="6"/>
      <c r="E336" s="7"/>
      <c r="F336" s="6"/>
      <c r="G336" s="58"/>
      <c r="H336" s="58"/>
      <c r="I336" s="36"/>
      <c r="J336" s="264"/>
      <c r="K336" s="34"/>
    </row>
    <row r="337" spans="1:11" s="2" customFormat="1" ht="15.75">
      <c r="A337" s="221" t="s">
        <v>407</v>
      </c>
      <c r="B337" s="222"/>
      <c r="C337" s="222"/>
      <c r="D337" s="222"/>
      <c r="E337" s="222"/>
      <c r="F337" s="222">
        <v>1</v>
      </c>
      <c r="G337" s="226">
        <f>SUM(G338+G345+G349+G375)</f>
        <v>3321</v>
      </c>
      <c r="H337" s="226">
        <f>SUM(H338+H345+H349+H375)</f>
        <v>3321</v>
      </c>
      <c r="I337" s="226">
        <f>SUM(I338+I345+I349+I375)</f>
        <v>1330</v>
      </c>
      <c r="J337" s="264">
        <f t="shared" si="11"/>
        <v>40.04817825956037</v>
      </c>
      <c r="K337" s="34"/>
    </row>
    <row r="338" spans="1:11" s="2" customFormat="1" ht="15.75">
      <c r="A338" s="11" t="s">
        <v>31</v>
      </c>
      <c r="B338" s="4"/>
      <c r="C338" s="4" t="s">
        <v>11</v>
      </c>
      <c r="D338" s="4"/>
      <c r="E338" s="4"/>
      <c r="F338" s="6"/>
      <c r="G338" s="77">
        <f>SUM(G339)</f>
        <v>1607</v>
      </c>
      <c r="H338" s="77">
        <f>SUM(H339)</f>
        <v>1607</v>
      </c>
      <c r="I338" s="77">
        <f>SUM(I339)</f>
        <v>827</v>
      </c>
      <c r="J338" s="264">
        <f t="shared" si="11"/>
        <v>51.462352209085246</v>
      </c>
      <c r="K338" s="34"/>
    </row>
    <row r="339" spans="1:11" s="2" customFormat="1" ht="15.75">
      <c r="A339" s="5"/>
      <c r="B339" s="6" t="s">
        <v>32</v>
      </c>
      <c r="C339" s="6"/>
      <c r="D339" s="6" t="s">
        <v>33</v>
      </c>
      <c r="E339" s="6"/>
      <c r="F339" s="6"/>
      <c r="G339" s="78">
        <f>SUM(G340+G343)</f>
        <v>1607</v>
      </c>
      <c r="H339" s="78">
        <f>SUM(H340+H343)</f>
        <v>1607</v>
      </c>
      <c r="I339" s="78">
        <f>SUM(I340+I343)</f>
        <v>827</v>
      </c>
      <c r="J339" s="264">
        <f t="shared" si="11"/>
        <v>51.462352209085246</v>
      </c>
      <c r="K339" s="34"/>
    </row>
    <row r="340" spans="1:11" s="2" customFormat="1" ht="15.75">
      <c r="A340" s="5"/>
      <c r="B340" s="6"/>
      <c r="C340" s="6" t="s">
        <v>34</v>
      </c>
      <c r="D340" s="6" t="s">
        <v>35</v>
      </c>
      <c r="E340" s="6"/>
      <c r="F340" s="6"/>
      <c r="G340" s="18">
        <f>SUM(G341:G342)</f>
        <v>1511</v>
      </c>
      <c r="H340" s="18">
        <f>SUM(H341:H342)</f>
        <v>1511</v>
      </c>
      <c r="I340" s="18">
        <f>SUM(I341:I342)</f>
        <v>782</v>
      </c>
      <c r="J340" s="264">
        <f aca="true" t="shared" si="12" ref="J340:J393">I340/H340*100</f>
        <v>51.753805426869626</v>
      </c>
      <c r="K340" s="34"/>
    </row>
    <row r="341" spans="1:11" s="2" customFormat="1" ht="15.75">
      <c r="A341" s="5"/>
      <c r="B341" s="6"/>
      <c r="C341" s="6"/>
      <c r="D341" s="6" t="s">
        <v>217</v>
      </c>
      <c r="E341" s="6"/>
      <c r="F341" s="6"/>
      <c r="G341" s="18">
        <v>1416</v>
      </c>
      <c r="H341" s="18">
        <v>1416</v>
      </c>
      <c r="I341" s="18">
        <v>782</v>
      </c>
      <c r="J341" s="264">
        <f t="shared" si="12"/>
        <v>55.225988700564976</v>
      </c>
      <c r="K341" s="34"/>
    </row>
    <row r="342" spans="1:11" s="2" customFormat="1" ht="15.75">
      <c r="A342" s="5"/>
      <c r="B342" s="6"/>
      <c r="C342" s="6"/>
      <c r="D342" s="6" t="s">
        <v>396</v>
      </c>
      <c r="E342" s="6"/>
      <c r="F342" s="6"/>
      <c r="G342" s="18">
        <v>95</v>
      </c>
      <c r="H342" s="18">
        <v>95</v>
      </c>
      <c r="I342" s="18">
        <v>0</v>
      </c>
      <c r="J342" s="264">
        <f t="shared" si="12"/>
        <v>0</v>
      </c>
      <c r="K342" s="34"/>
    </row>
    <row r="343" spans="1:11" s="2" customFormat="1" ht="15.75">
      <c r="A343" s="5"/>
      <c r="B343" s="6"/>
      <c r="C343" s="6" t="s">
        <v>255</v>
      </c>
      <c r="D343" s="6" t="s">
        <v>256</v>
      </c>
      <c r="E343" s="6"/>
      <c r="F343" s="6"/>
      <c r="G343" s="18">
        <f>SUM(G344)</f>
        <v>96</v>
      </c>
      <c r="H343" s="18">
        <f>SUM(H344)</f>
        <v>96</v>
      </c>
      <c r="I343" s="18">
        <f>SUM(I344)</f>
        <v>45</v>
      </c>
      <c r="J343" s="264">
        <f t="shared" si="12"/>
        <v>46.875</v>
      </c>
      <c r="K343" s="34"/>
    </row>
    <row r="344" spans="1:11" s="2" customFormat="1" ht="15.75">
      <c r="A344" s="5"/>
      <c r="B344" s="6"/>
      <c r="C344" s="6"/>
      <c r="D344" s="6" t="s">
        <v>228</v>
      </c>
      <c r="E344" s="6"/>
      <c r="F344" s="6"/>
      <c r="G344" s="18">
        <v>96</v>
      </c>
      <c r="H344" s="18">
        <v>96</v>
      </c>
      <c r="I344" s="18">
        <v>45</v>
      </c>
      <c r="J344" s="264">
        <f t="shared" si="12"/>
        <v>46.875</v>
      </c>
      <c r="K344" s="34"/>
    </row>
    <row r="345" spans="1:11" s="2" customFormat="1" ht="15.75" customHeight="1">
      <c r="A345" s="11" t="s">
        <v>44</v>
      </c>
      <c r="B345" s="4"/>
      <c r="C345" s="4" t="s">
        <v>45</v>
      </c>
      <c r="D345" s="52"/>
      <c r="E345" s="52"/>
      <c r="F345" s="12"/>
      <c r="G345" s="77">
        <f>SUM(G346:G348)</f>
        <v>442</v>
      </c>
      <c r="H345" s="77">
        <f>SUM(H346:H348)</f>
        <v>442</v>
      </c>
      <c r="I345" s="77">
        <f>SUM(I346:I348)</f>
        <v>228</v>
      </c>
      <c r="J345" s="264">
        <f t="shared" si="12"/>
        <v>51.58371040723983</v>
      </c>
      <c r="K345" s="34"/>
    </row>
    <row r="346" spans="1:12" s="2" customFormat="1" ht="15.75">
      <c r="A346" s="5"/>
      <c r="B346" s="6"/>
      <c r="C346" s="6"/>
      <c r="D346" s="6" t="s">
        <v>23</v>
      </c>
      <c r="E346" s="6"/>
      <c r="F346" s="6"/>
      <c r="G346" s="17">
        <v>408</v>
      </c>
      <c r="H346" s="17">
        <v>408</v>
      </c>
      <c r="I346" s="17">
        <v>211</v>
      </c>
      <c r="J346" s="264">
        <f t="shared" si="12"/>
        <v>51.71568627450981</v>
      </c>
      <c r="K346" s="34"/>
      <c r="L346" s="24"/>
    </row>
    <row r="347" spans="1:12" s="2" customFormat="1" ht="15.75">
      <c r="A347" s="5"/>
      <c r="B347" s="6"/>
      <c r="C347" s="6"/>
      <c r="D347" s="6" t="s">
        <v>48</v>
      </c>
      <c r="E347" s="6"/>
      <c r="F347" s="6"/>
      <c r="G347" s="17">
        <v>16</v>
      </c>
      <c r="H347" s="17">
        <v>16</v>
      </c>
      <c r="I347" s="17">
        <v>8</v>
      </c>
      <c r="J347" s="264">
        <f t="shared" si="12"/>
        <v>50</v>
      </c>
      <c r="K347" s="34"/>
      <c r="L347" s="24"/>
    </row>
    <row r="348" spans="1:12" s="2" customFormat="1" ht="15.75">
      <c r="A348" s="5"/>
      <c r="B348" s="6"/>
      <c r="C348" s="6"/>
      <c r="D348" s="6" t="s">
        <v>49</v>
      </c>
      <c r="E348" s="6"/>
      <c r="F348" s="6"/>
      <c r="G348" s="17">
        <v>18</v>
      </c>
      <c r="H348" s="17">
        <v>18</v>
      </c>
      <c r="I348" s="17">
        <v>9</v>
      </c>
      <c r="J348" s="264">
        <f t="shared" si="12"/>
        <v>50</v>
      </c>
      <c r="K348" s="34"/>
      <c r="L348" s="24"/>
    </row>
    <row r="349" spans="1:11" s="2" customFormat="1" ht="15.75">
      <c r="A349" s="11" t="s">
        <v>46</v>
      </c>
      <c r="B349" s="4"/>
      <c r="C349" s="4" t="s">
        <v>47</v>
      </c>
      <c r="D349" s="53"/>
      <c r="E349" s="4"/>
      <c r="F349" s="6"/>
      <c r="G349" s="77">
        <f>SUM(G350+G365+G373+G359)</f>
        <v>1272</v>
      </c>
      <c r="H349" s="77">
        <f>SUM(H350+H365+H373+H359)</f>
        <v>1272</v>
      </c>
      <c r="I349" s="77">
        <f>SUM(I350+I365+I373+I359)</f>
        <v>275</v>
      </c>
      <c r="J349" s="264">
        <f t="shared" si="12"/>
        <v>21.61949685534591</v>
      </c>
      <c r="K349" s="34"/>
    </row>
    <row r="350" spans="1:11" s="55" customFormat="1" ht="15.75">
      <c r="A350" s="9"/>
      <c r="B350" s="8" t="s">
        <v>50</v>
      </c>
      <c r="C350" s="8"/>
      <c r="D350" s="8" t="s">
        <v>3</v>
      </c>
      <c r="E350" s="9"/>
      <c r="F350" s="9"/>
      <c r="G350" s="200">
        <f>SUM(G351+G358)</f>
        <v>542</v>
      </c>
      <c r="H350" s="200">
        <f>SUM(H351+H358)</f>
        <v>542</v>
      </c>
      <c r="I350" s="200">
        <f>SUM(I351+I358)</f>
        <v>120</v>
      </c>
      <c r="J350" s="264">
        <f t="shared" si="12"/>
        <v>22.14022140221402</v>
      </c>
      <c r="K350" s="54"/>
    </row>
    <row r="351" spans="1:11" s="2" customFormat="1" ht="15.75">
      <c r="A351" s="5"/>
      <c r="B351" s="6"/>
      <c r="C351" s="6" t="s">
        <v>53</v>
      </c>
      <c r="D351" s="6" t="s">
        <v>54</v>
      </c>
      <c r="E351" s="6"/>
      <c r="F351" s="6"/>
      <c r="G351" s="17">
        <f>SUM(G352:G357)</f>
        <v>542</v>
      </c>
      <c r="H351" s="17">
        <f>SUM(H352:H357)</f>
        <v>542</v>
      </c>
      <c r="I351" s="17">
        <f>SUM(I352:I357)</f>
        <v>120</v>
      </c>
      <c r="J351" s="264">
        <f t="shared" si="12"/>
        <v>22.14022140221402</v>
      </c>
      <c r="K351" s="34"/>
    </row>
    <row r="352" spans="1:11" s="2" customFormat="1" ht="15.75">
      <c r="A352" s="11"/>
      <c r="B352" s="4"/>
      <c r="C352" s="4"/>
      <c r="D352" s="53"/>
      <c r="E352" s="6" t="s">
        <v>55</v>
      </c>
      <c r="F352" s="6"/>
      <c r="G352" s="18">
        <v>50</v>
      </c>
      <c r="H352" s="18">
        <v>50</v>
      </c>
      <c r="I352" s="18">
        <v>16</v>
      </c>
      <c r="J352" s="264">
        <f t="shared" si="12"/>
        <v>32</v>
      </c>
      <c r="K352" s="34"/>
    </row>
    <row r="353" spans="1:11" s="2" customFormat="1" ht="15.75">
      <c r="A353" s="11"/>
      <c r="B353" s="4"/>
      <c r="C353" s="4"/>
      <c r="D353" s="53"/>
      <c r="E353" s="6" t="s">
        <v>56</v>
      </c>
      <c r="F353" s="6"/>
      <c r="G353" s="18">
        <v>50</v>
      </c>
      <c r="H353" s="18">
        <v>50</v>
      </c>
      <c r="I353" s="18">
        <v>0</v>
      </c>
      <c r="J353" s="264">
        <f t="shared" si="12"/>
        <v>0</v>
      </c>
      <c r="K353" s="34"/>
    </row>
    <row r="354" spans="1:11" s="2" customFormat="1" ht="15.75">
      <c r="A354" s="11"/>
      <c r="B354" s="4"/>
      <c r="C354" s="4"/>
      <c r="D354" s="53"/>
      <c r="E354" s="6" t="s">
        <v>57</v>
      </c>
      <c r="F354" s="6"/>
      <c r="G354" s="18">
        <v>0</v>
      </c>
      <c r="H354" s="18">
        <v>0</v>
      </c>
      <c r="I354" s="18">
        <v>0</v>
      </c>
      <c r="J354" s="264">
        <v>0</v>
      </c>
      <c r="K354" s="34"/>
    </row>
    <row r="355" spans="1:11" s="2" customFormat="1" ht="15.75">
      <c r="A355" s="11"/>
      <c r="B355" s="4"/>
      <c r="C355" s="4"/>
      <c r="D355" s="53"/>
      <c r="E355" s="6" t="s">
        <v>58</v>
      </c>
      <c r="F355" s="6"/>
      <c r="G355" s="18">
        <v>15</v>
      </c>
      <c r="H355" s="18">
        <v>15</v>
      </c>
      <c r="I355" s="18">
        <v>10</v>
      </c>
      <c r="J355" s="264">
        <f t="shared" si="12"/>
        <v>66.66666666666666</v>
      </c>
      <c r="K355" s="34"/>
    </row>
    <row r="356" spans="1:11" s="2" customFormat="1" ht="15.75">
      <c r="A356" s="11"/>
      <c r="B356" s="4"/>
      <c r="C356" s="4"/>
      <c r="D356" s="53"/>
      <c r="E356" s="6" t="s">
        <v>220</v>
      </c>
      <c r="F356" s="6"/>
      <c r="G356" s="18">
        <v>227</v>
      </c>
      <c r="H356" s="18">
        <v>227</v>
      </c>
      <c r="I356" s="18">
        <v>0</v>
      </c>
      <c r="J356" s="264">
        <f t="shared" si="12"/>
        <v>0</v>
      </c>
      <c r="K356" s="34"/>
    </row>
    <row r="357" spans="1:11" s="2" customFormat="1" ht="15.75">
      <c r="A357" s="11"/>
      <c r="B357" s="4"/>
      <c r="C357" s="4"/>
      <c r="D357" s="53"/>
      <c r="E357" s="6" t="s">
        <v>15</v>
      </c>
      <c r="F357" s="6"/>
      <c r="G357" s="18">
        <v>200</v>
      </c>
      <c r="H357" s="18">
        <v>200</v>
      </c>
      <c r="I357" s="18">
        <v>94</v>
      </c>
      <c r="J357" s="264">
        <f t="shared" si="12"/>
        <v>47</v>
      </c>
      <c r="K357" s="34"/>
    </row>
    <row r="358" spans="1:11" s="2" customFormat="1" ht="15.75">
      <c r="A358" s="11"/>
      <c r="B358" s="4"/>
      <c r="C358" s="6" t="s">
        <v>59</v>
      </c>
      <c r="D358" s="6" t="s">
        <v>60</v>
      </c>
      <c r="E358" s="6"/>
      <c r="F358" s="6"/>
      <c r="G358" s="17">
        <v>0</v>
      </c>
      <c r="H358" s="17">
        <v>0</v>
      </c>
      <c r="I358" s="17">
        <v>0</v>
      </c>
      <c r="J358" s="264">
        <v>0</v>
      </c>
      <c r="K358" s="34"/>
    </row>
    <row r="359" spans="1:11" s="55" customFormat="1" ht="15.75">
      <c r="A359" s="9"/>
      <c r="B359" s="8" t="s">
        <v>61</v>
      </c>
      <c r="C359" s="8"/>
      <c r="D359" s="8" t="s">
        <v>62</v>
      </c>
      <c r="E359" s="8"/>
      <c r="F359" s="8"/>
      <c r="G359" s="200">
        <f>SUM(G360+G363)</f>
        <v>80</v>
      </c>
      <c r="H359" s="200">
        <f>SUM(H360+H363)</f>
        <v>80</v>
      </c>
      <c r="I359" s="200">
        <f>SUM(I360+I363)</f>
        <v>7</v>
      </c>
      <c r="J359" s="264">
        <f t="shared" si="12"/>
        <v>8.75</v>
      </c>
      <c r="K359" s="54"/>
    </row>
    <row r="360" spans="1:11" s="55" customFormat="1" ht="15.75">
      <c r="A360" s="9"/>
      <c r="B360" s="8"/>
      <c r="C360" s="8" t="s">
        <v>63</v>
      </c>
      <c r="D360" s="8" t="s">
        <v>321</v>
      </c>
      <c r="E360" s="8"/>
      <c r="F360" s="8"/>
      <c r="G360" s="19">
        <f>SUM(G361:G362)</f>
        <v>50</v>
      </c>
      <c r="H360" s="19">
        <f>SUM(H361:H362)</f>
        <v>50</v>
      </c>
      <c r="I360" s="19">
        <f>SUM(I361:I362)</f>
        <v>7</v>
      </c>
      <c r="J360" s="264">
        <f t="shared" si="12"/>
        <v>14.000000000000002</v>
      </c>
      <c r="K360" s="54"/>
    </row>
    <row r="361" spans="1:11" s="55" customFormat="1" ht="15.75">
      <c r="A361" s="9"/>
      <c r="B361" s="8"/>
      <c r="C361" s="8"/>
      <c r="D361" s="8"/>
      <c r="E361" s="6" t="s">
        <v>322</v>
      </c>
      <c r="F361" s="8"/>
      <c r="G361" s="19">
        <v>0</v>
      </c>
      <c r="H361" s="19">
        <v>0</v>
      </c>
      <c r="I361" s="19">
        <v>0</v>
      </c>
      <c r="J361" s="264">
        <v>0</v>
      </c>
      <c r="K361" s="54"/>
    </row>
    <row r="362" spans="1:11" s="55" customFormat="1" ht="15.75">
      <c r="A362" s="9"/>
      <c r="B362" s="8"/>
      <c r="C362" s="8"/>
      <c r="D362" s="8"/>
      <c r="E362" s="6" t="s">
        <v>323</v>
      </c>
      <c r="F362" s="8"/>
      <c r="G362" s="19">
        <v>50</v>
      </c>
      <c r="H362" s="19">
        <v>50</v>
      </c>
      <c r="I362" s="19">
        <v>7</v>
      </c>
      <c r="J362" s="264">
        <f t="shared" si="12"/>
        <v>14.000000000000002</v>
      </c>
      <c r="K362" s="54"/>
    </row>
    <row r="363" spans="1:11" s="2" customFormat="1" ht="15.75">
      <c r="A363" s="5"/>
      <c r="B363" s="6"/>
      <c r="C363" s="6" t="s">
        <v>65</v>
      </c>
      <c r="D363" s="6" t="s">
        <v>66</v>
      </c>
      <c r="E363" s="6"/>
      <c r="F363" s="6"/>
      <c r="G363" s="18">
        <f>SUM(G364)</f>
        <v>30</v>
      </c>
      <c r="H363" s="18">
        <f>SUM(H364)</f>
        <v>30</v>
      </c>
      <c r="I363" s="18">
        <f>SUM(I364)</f>
        <v>0</v>
      </c>
      <c r="J363" s="264">
        <f t="shared" si="12"/>
        <v>0</v>
      </c>
      <c r="K363" s="34"/>
    </row>
    <row r="364" spans="1:11" s="2" customFormat="1" ht="15.75">
      <c r="A364" s="5"/>
      <c r="B364" s="6"/>
      <c r="C364" s="6"/>
      <c r="D364" s="6"/>
      <c r="E364" s="6" t="s">
        <v>4</v>
      </c>
      <c r="F364" s="6"/>
      <c r="G364" s="18">
        <v>30</v>
      </c>
      <c r="H364" s="18">
        <v>30</v>
      </c>
      <c r="I364" s="18">
        <v>0</v>
      </c>
      <c r="J364" s="264">
        <f t="shared" si="12"/>
        <v>0</v>
      </c>
      <c r="K364" s="34"/>
    </row>
    <row r="365" spans="1:11" s="55" customFormat="1" ht="15.75">
      <c r="A365" s="9"/>
      <c r="B365" s="8" t="s">
        <v>67</v>
      </c>
      <c r="C365" s="8"/>
      <c r="D365" s="8" t="s">
        <v>68</v>
      </c>
      <c r="E365" s="8"/>
      <c r="F365" s="8"/>
      <c r="G365" s="200">
        <f>SUM(G366+G370+G371)</f>
        <v>460</v>
      </c>
      <c r="H365" s="200">
        <f>SUM(H366+H370+H371)</f>
        <v>460</v>
      </c>
      <c r="I365" s="200">
        <f>SUM(I366+I370+I371)</f>
        <v>93</v>
      </c>
      <c r="J365" s="264">
        <f t="shared" si="12"/>
        <v>20.217391304347824</v>
      </c>
      <c r="K365" s="54"/>
    </row>
    <row r="366" spans="1:11" s="2" customFormat="1" ht="15.75">
      <c r="A366" s="5"/>
      <c r="B366" s="6"/>
      <c r="C366" s="6" t="s">
        <v>69</v>
      </c>
      <c r="D366" s="6" t="s">
        <v>70</v>
      </c>
      <c r="E366" s="6"/>
      <c r="F366" s="6"/>
      <c r="G366" s="18">
        <f>SUM(G367:G369)</f>
        <v>400</v>
      </c>
      <c r="H366" s="18">
        <f>SUM(H367:H369)</f>
        <v>400</v>
      </c>
      <c r="I366" s="18">
        <f>SUM(I367:I369)</f>
        <v>93</v>
      </c>
      <c r="J366" s="264">
        <f t="shared" si="12"/>
        <v>23.25</v>
      </c>
      <c r="K366" s="34"/>
    </row>
    <row r="367" spans="1:11" s="2" customFormat="1" ht="15.75">
      <c r="A367" s="5"/>
      <c r="B367" s="6"/>
      <c r="C367" s="6"/>
      <c r="D367" s="6"/>
      <c r="E367" s="6" t="s">
        <v>71</v>
      </c>
      <c r="F367" s="6"/>
      <c r="G367" s="18">
        <v>100</v>
      </c>
      <c r="H367" s="18">
        <v>100</v>
      </c>
      <c r="I367" s="18">
        <v>28</v>
      </c>
      <c r="J367" s="264">
        <f t="shared" si="12"/>
        <v>28.000000000000004</v>
      </c>
      <c r="K367" s="34"/>
    </row>
    <row r="368" spans="1:11" s="2" customFormat="1" ht="15.75">
      <c r="A368" s="5"/>
      <c r="B368" s="6"/>
      <c r="C368" s="6"/>
      <c r="D368" s="6"/>
      <c r="E368" s="6" t="s">
        <v>324</v>
      </c>
      <c r="F368" s="6"/>
      <c r="G368" s="18">
        <v>200</v>
      </c>
      <c r="H368" s="18">
        <v>200</v>
      </c>
      <c r="I368" s="18">
        <v>65</v>
      </c>
      <c r="J368" s="264">
        <f t="shared" si="12"/>
        <v>32.5</v>
      </c>
      <c r="K368" s="34"/>
    </row>
    <row r="369" spans="1:11" s="2" customFormat="1" ht="15.75">
      <c r="A369" s="5"/>
      <c r="B369" s="6"/>
      <c r="C369" s="6"/>
      <c r="D369" s="6"/>
      <c r="E369" s="6" t="s">
        <v>72</v>
      </c>
      <c r="F369" s="6"/>
      <c r="G369" s="18">
        <v>100</v>
      </c>
      <c r="H369" s="18">
        <v>100</v>
      </c>
      <c r="I369" s="18">
        <v>0</v>
      </c>
      <c r="J369" s="264">
        <f t="shared" si="12"/>
        <v>0</v>
      </c>
      <c r="K369" s="34"/>
    </row>
    <row r="370" spans="1:11" s="2" customFormat="1" ht="15.75">
      <c r="A370" s="5"/>
      <c r="B370" s="6"/>
      <c r="C370" s="6" t="s">
        <v>74</v>
      </c>
      <c r="D370" s="6" t="s">
        <v>6</v>
      </c>
      <c r="E370" s="6"/>
      <c r="F370" s="6"/>
      <c r="G370" s="18">
        <v>50</v>
      </c>
      <c r="H370" s="18">
        <v>50</v>
      </c>
      <c r="I370" s="18">
        <v>0</v>
      </c>
      <c r="J370" s="264">
        <f t="shared" si="12"/>
        <v>0</v>
      </c>
      <c r="K370" s="34"/>
    </row>
    <row r="371" spans="1:11" s="2" customFormat="1" ht="15.75">
      <c r="A371" s="5"/>
      <c r="B371" s="6"/>
      <c r="C371" s="6" t="s">
        <v>75</v>
      </c>
      <c r="D371" s="6" t="s">
        <v>76</v>
      </c>
      <c r="E371" s="6"/>
      <c r="F371" s="6"/>
      <c r="G371" s="18">
        <f>SUM(G372:G372)</f>
        <v>10</v>
      </c>
      <c r="H371" s="18">
        <f>SUM(H372:H372)</f>
        <v>10</v>
      </c>
      <c r="I371" s="18">
        <v>0</v>
      </c>
      <c r="J371" s="264">
        <f t="shared" si="12"/>
        <v>0</v>
      </c>
      <c r="K371" s="34"/>
    </row>
    <row r="372" spans="1:11" s="2" customFormat="1" ht="15.75">
      <c r="A372" s="5"/>
      <c r="B372" s="6"/>
      <c r="C372" s="6"/>
      <c r="D372" s="6"/>
      <c r="E372" s="6" t="s">
        <v>77</v>
      </c>
      <c r="F372" s="6"/>
      <c r="G372" s="18">
        <v>10</v>
      </c>
      <c r="H372" s="18">
        <v>10</v>
      </c>
      <c r="I372" s="18">
        <v>0</v>
      </c>
      <c r="J372" s="264">
        <f t="shared" si="12"/>
        <v>0</v>
      </c>
      <c r="K372" s="34"/>
    </row>
    <row r="373" spans="1:11" s="55" customFormat="1" ht="15.75">
      <c r="A373" s="9"/>
      <c r="B373" s="8" t="s">
        <v>86</v>
      </c>
      <c r="C373" s="8"/>
      <c r="D373" s="8" t="s">
        <v>87</v>
      </c>
      <c r="E373" s="8"/>
      <c r="F373" s="8"/>
      <c r="G373" s="200">
        <f>SUM(G374)</f>
        <v>190</v>
      </c>
      <c r="H373" s="200">
        <f>SUM(H374)</f>
        <v>190</v>
      </c>
      <c r="I373" s="200">
        <f>SUM(I374)</f>
        <v>55</v>
      </c>
      <c r="J373" s="264">
        <f t="shared" si="12"/>
        <v>28.947368421052634</v>
      </c>
      <c r="K373" s="54"/>
    </row>
    <row r="374" spans="1:11" s="2" customFormat="1" ht="15.75">
      <c r="A374" s="5"/>
      <c r="B374" s="6"/>
      <c r="C374" s="6" t="s">
        <v>88</v>
      </c>
      <c r="D374" s="6" t="s">
        <v>89</v>
      </c>
      <c r="E374" s="6"/>
      <c r="F374" s="6"/>
      <c r="G374" s="18">
        <v>190</v>
      </c>
      <c r="H374" s="18">
        <v>190</v>
      </c>
      <c r="I374" s="18">
        <v>55</v>
      </c>
      <c r="J374" s="264">
        <f t="shared" si="12"/>
        <v>28.947368421052634</v>
      </c>
      <c r="K374" s="34"/>
    </row>
    <row r="375" spans="1:11" s="2" customFormat="1" ht="15.75">
      <c r="A375" s="11"/>
      <c r="B375" s="4"/>
      <c r="C375" s="4"/>
      <c r="D375" s="4"/>
      <c r="E375" s="59"/>
      <c r="F375" s="7"/>
      <c r="G375" s="59"/>
      <c r="H375" s="59"/>
      <c r="I375" s="18"/>
      <c r="J375" s="264"/>
      <c r="K375" s="34"/>
    </row>
    <row r="376" spans="1:11" s="2" customFormat="1" ht="15.75">
      <c r="A376" s="5"/>
      <c r="B376" s="6"/>
      <c r="C376" s="6"/>
      <c r="D376" s="6"/>
      <c r="E376" s="7"/>
      <c r="F376" s="6"/>
      <c r="G376" s="58"/>
      <c r="H376" s="58"/>
      <c r="I376" s="36"/>
      <c r="J376" s="264"/>
      <c r="K376" s="34"/>
    </row>
    <row r="377" spans="1:11" s="2" customFormat="1" ht="15.75">
      <c r="A377" s="5"/>
      <c r="B377" s="6"/>
      <c r="C377" s="6"/>
      <c r="D377" s="6"/>
      <c r="E377" s="7"/>
      <c r="F377" s="6"/>
      <c r="G377" s="58"/>
      <c r="H377" s="58"/>
      <c r="I377" s="36"/>
      <c r="J377" s="264"/>
      <c r="K377" s="34"/>
    </row>
    <row r="378" spans="1:11" s="2" customFormat="1" ht="15.75">
      <c r="A378" s="221" t="s">
        <v>227</v>
      </c>
      <c r="B378" s="222"/>
      <c r="C378" s="222"/>
      <c r="D378" s="222"/>
      <c r="E378" s="241"/>
      <c r="F378" s="223">
        <v>1</v>
      </c>
      <c r="G378" s="242">
        <f>SUM(G379+G386+G390)</f>
        <v>5834</v>
      </c>
      <c r="H378" s="242">
        <f>SUM(H379+H386+H390)</f>
        <v>5834</v>
      </c>
      <c r="I378" s="242">
        <f>SUM(I379+I386+I390)</f>
        <v>3092</v>
      </c>
      <c r="J378" s="264">
        <f t="shared" si="12"/>
        <v>52.999657182036344</v>
      </c>
      <c r="K378" s="34"/>
    </row>
    <row r="379" spans="1:11" s="2" customFormat="1" ht="15.75">
      <c r="A379" s="11" t="s">
        <v>31</v>
      </c>
      <c r="B379" s="4"/>
      <c r="C379" s="4" t="s">
        <v>11</v>
      </c>
      <c r="D379" s="4"/>
      <c r="E379" s="4"/>
      <c r="F379" s="6"/>
      <c r="G379" s="77">
        <f>SUM(G380)</f>
        <v>1752</v>
      </c>
      <c r="H379" s="77">
        <f>SUM(H380)</f>
        <v>1752</v>
      </c>
      <c r="I379" s="77">
        <f>SUM(I380)</f>
        <v>923</v>
      </c>
      <c r="J379" s="264">
        <f t="shared" si="12"/>
        <v>52.682648401826484</v>
      </c>
      <c r="K379" s="34"/>
    </row>
    <row r="380" spans="1:11" s="2" customFormat="1" ht="15.75">
      <c r="A380" s="5"/>
      <c r="B380" s="6" t="s">
        <v>32</v>
      </c>
      <c r="C380" s="6"/>
      <c r="D380" s="6" t="s">
        <v>33</v>
      </c>
      <c r="E380" s="6"/>
      <c r="F380" s="6"/>
      <c r="G380" s="78">
        <f>SUM(G381+G384)</f>
        <v>1752</v>
      </c>
      <c r="H380" s="78">
        <f>SUM(H381+H384)</f>
        <v>1752</v>
      </c>
      <c r="I380" s="78">
        <f>SUM(I381+I384)</f>
        <v>923</v>
      </c>
      <c r="J380" s="264">
        <f t="shared" si="12"/>
        <v>52.682648401826484</v>
      </c>
      <c r="K380" s="34"/>
    </row>
    <row r="381" spans="1:11" s="2" customFormat="1" ht="15.75">
      <c r="A381" s="5"/>
      <c r="B381" s="6"/>
      <c r="C381" s="6" t="s">
        <v>34</v>
      </c>
      <c r="D381" s="6" t="s">
        <v>35</v>
      </c>
      <c r="E381" s="6"/>
      <c r="F381" s="6"/>
      <c r="G381" s="18">
        <f>SUM(G382:G383)</f>
        <v>1656</v>
      </c>
      <c r="H381" s="18">
        <f>SUM(H382:H383)</f>
        <v>1656</v>
      </c>
      <c r="I381" s="18">
        <f>SUM(I382:I383)</f>
        <v>883</v>
      </c>
      <c r="J381" s="264">
        <f t="shared" si="12"/>
        <v>53.32125603864735</v>
      </c>
      <c r="K381" s="34"/>
    </row>
    <row r="382" spans="1:11" s="2" customFormat="1" ht="15.75">
      <c r="A382" s="5"/>
      <c r="B382" s="6"/>
      <c r="C382" s="6"/>
      <c r="D382" s="6" t="s">
        <v>217</v>
      </c>
      <c r="E382" s="6"/>
      <c r="F382" s="6"/>
      <c r="G382" s="18">
        <v>1471</v>
      </c>
      <c r="H382" s="18">
        <v>1471</v>
      </c>
      <c r="I382" s="18">
        <v>883</v>
      </c>
      <c r="J382" s="264">
        <f t="shared" si="12"/>
        <v>60.02719238613188</v>
      </c>
      <c r="K382" s="34"/>
    </row>
    <row r="383" spans="1:11" s="2" customFormat="1" ht="15.75">
      <c r="A383" s="5"/>
      <c r="B383" s="6"/>
      <c r="C383" s="6"/>
      <c r="D383" s="6" t="s">
        <v>396</v>
      </c>
      <c r="E383" s="6"/>
      <c r="F383" s="6"/>
      <c r="G383" s="18">
        <v>185</v>
      </c>
      <c r="H383" s="18">
        <v>185</v>
      </c>
      <c r="I383" s="18">
        <v>0</v>
      </c>
      <c r="J383" s="264">
        <f t="shared" si="12"/>
        <v>0</v>
      </c>
      <c r="K383" s="34"/>
    </row>
    <row r="384" spans="1:11" s="2" customFormat="1" ht="15.75">
      <c r="A384" s="5"/>
      <c r="B384" s="6"/>
      <c r="C384" s="6" t="s">
        <v>255</v>
      </c>
      <c r="D384" s="6" t="s">
        <v>256</v>
      </c>
      <c r="E384" s="6"/>
      <c r="F384" s="6"/>
      <c r="G384" s="18">
        <f>SUM(G385)</f>
        <v>96</v>
      </c>
      <c r="H384" s="18">
        <f>SUM(H385)</f>
        <v>96</v>
      </c>
      <c r="I384" s="18">
        <f>SUM(I385)</f>
        <v>40</v>
      </c>
      <c r="J384" s="264">
        <f t="shared" si="12"/>
        <v>41.66666666666667</v>
      </c>
      <c r="K384" s="34"/>
    </row>
    <row r="385" spans="1:11" s="2" customFormat="1" ht="15.75">
      <c r="A385" s="5"/>
      <c r="B385" s="6"/>
      <c r="C385" s="6"/>
      <c r="D385" s="6" t="s">
        <v>228</v>
      </c>
      <c r="E385" s="6"/>
      <c r="F385" s="6"/>
      <c r="G385" s="18">
        <v>96</v>
      </c>
      <c r="H385" s="18">
        <v>96</v>
      </c>
      <c r="I385" s="18">
        <v>40</v>
      </c>
      <c r="J385" s="264">
        <f t="shared" si="12"/>
        <v>41.66666666666667</v>
      </c>
      <c r="K385" s="34"/>
    </row>
    <row r="386" spans="1:11" s="2" customFormat="1" ht="15.75" customHeight="1">
      <c r="A386" s="11" t="s">
        <v>44</v>
      </c>
      <c r="B386" s="4"/>
      <c r="C386" s="4" t="s">
        <v>45</v>
      </c>
      <c r="D386" s="52"/>
      <c r="E386" s="52"/>
      <c r="F386" s="12"/>
      <c r="G386" s="77">
        <f>SUM(G387:G389)</f>
        <v>482</v>
      </c>
      <c r="H386" s="77">
        <f>SUM(H387:H389)</f>
        <v>482</v>
      </c>
      <c r="I386" s="77">
        <f>SUM(I387:I389)</f>
        <v>165</v>
      </c>
      <c r="J386" s="264">
        <f t="shared" si="12"/>
        <v>34.232365145228215</v>
      </c>
      <c r="K386" s="34"/>
    </row>
    <row r="387" spans="1:12" s="2" customFormat="1" ht="15.75">
      <c r="A387" s="5"/>
      <c r="B387" s="6"/>
      <c r="C387" s="6"/>
      <c r="D387" s="6" t="s">
        <v>23</v>
      </c>
      <c r="E387" s="6"/>
      <c r="F387" s="6"/>
      <c r="G387" s="17">
        <v>447</v>
      </c>
      <c r="H387" s="17">
        <v>447</v>
      </c>
      <c r="I387" s="17">
        <v>151</v>
      </c>
      <c r="J387" s="264">
        <f t="shared" si="12"/>
        <v>33.78076062639821</v>
      </c>
      <c r="K387" s="34"/>
      <c r="L387" s="24"/>
    </row>
    <row r="388" spans="1:12" s="2" customFormat="1" ht="15.75">
      <c r="A388" s="5"/>
      <c r="B388" s="6"/>
      <c r="C388" s="6"/>
      <c r="D388" s="6" t="s">
        <v>48</v>
      </c>
      <c r="E388" s="6"/>
      <c r="F388" s="6"/>
      <c r="G388" s="17">
        <v>16</v>
      </c>
      <c r="H388" s="17">
        <v>16</v>
      </c>
      <c r="I388" s="17">
        <v>7</v>
      </c>
      <c r="J388" s="264">
        <f t="shared" si="12"/>
        <v>43.75</v>
      </c>
      <c r="K388" s="34"/>
      <c r="L388" s="24"/>
    </row>
    <row r="389" spans="1:12" s="2" customFormat="1" ht="15.75">
      <c r="A389" s="5"/>
      <c r="B389" s="6"/>
      <c r="C389" s="6"/>
      <c r="D389" s="6" t="s">
        <v>49</v>
      </c>
      <c r="E389" s="6"/>
      <c r="F389" s="6"/>
      <c r="G389" s="17">
        <v>19</v>
      </c>
      <c r="H389" s="17">
        <v>19</v>
      </c>
      <c r="I389" s="17">
        <v>7</v>
      </c>
      <c r="J389" s="264">
        <f t="shared" si="12"/>
        <v>36.84210526315789</v>
      </c>
      <c r="K389" s="34"/>
      <c r="L389" s="24"/>
    </row>
    <row r="390" spans="1:11" s="2" customFormat="1" ht="15.75">
      <c r="A390" s="11" t="s">
        <v>46</v>
      </c>
      <c r="B390" s="4"/>
      <c r="C390" s="4" t="s">
        <v>47</v>
      </c>
      <c r="D390" s="53"/>
      <c r="E390" s="4"/>
      <c r="F390" s="6"/>
      <c r="G390" s="77">
        <f>SUM(G391+G399+G402+G407+G410)</f>
        <v>3600</v>
      </c>
      <c r="H390" s="77">
        <f>SUM(H391+H399+H402+H407+H410)</f>
        <v>3600</v>
      </c>
      <c r="I390" s="77">
        <f>SUM(I391+I399+I402+I407+I410)</f>
        <v>2004</v>
      </c>
      <c r="J390" s="264">
        <f t="shared" si="12"/>
        <v>55.666666666666664</v>
      </c>
      <c r="K390" s="34"/>
    </row>
    <row r="391" spans="1:11" s="55" customFormat="1" ht="15.75">
      <c r="A391" s="9"/>
      <c r="B391" s="8" t="s">
        <v>50</v>
      </c>
      <c r="C391" s="8"/>
      <c r="D391" s="8" t="s">
        <v>3</v>
      </c>
      <c r="E391" s="9"/>
      <c r="F391" s="9"/>
      <c r="G391" s="200">
        <f>SUM(G392)</f>
        <v>2030</v>
      </c>
      <c r="H391" s="200">
        <f>SUM(H392)</f>
        <v>2030</v>
      </c>
      <c r="I391" s="200">
        <f>SUM(I392)</f>
        <v>716</v>
      </c>
      <c r="J391" s="264">
        <f t="shared" si="12"/>
        <v>35.27093596059113</v>
      </c>
      <c r="K391" s="54"/>
    </row>
    <row r="392" spans="1:11" s="2" customFormat="1" ht="15.75">
      <c r="A392" s="5"/>
      <c r="B392" s="6"/>
      <c r="C392" s="6" t="s">
        <v>53</v>
      </c>
      <c r="D392" s="6" t="s">
        <v>54</v>
      </c>
      <c r="E392" s="6"/>
      <c r="F392" s="6"/>
      <c r="G392" s="18">
        <f>SUM(G393:G398)</f>
        <v>2030</v>
      </c>
      <c r="H392" s="18">
        <f>SUM(H393:H398)</f>
        <v>2030</v>
      </c>
      <c r="I392" s="18">
        <f>SUM(I393:I398)</f>
        <v>716</v>
      </c>
      <c r="J392" s="264">
        <f t="shared" si="12"/>
        <v>35.27093596059113</v>
      </c>
      <c r="K392" s="34"/>
    </row>
    <row r="393" spans="1:11" s="2" customFormat="1" ht="15.75">
      <c r="A393" s="11"/>
      <c r="B393" s="4"/>
      <c r="C393" s="4"/>
      <c r="D393" s="53"/>
      <c r="E393" s="6" t="s">
        <v>55</v>
      </c>
      <c r="F393" s="6"/>
      <c r="G393" s="18">
        <v>10</v>
      </c>
      <c r="H393" s="18">
        <v>10</v>
      </c>
      <c r="I393" s="18">
        <v>0</v>
      </c>
      <c r="J393" s="264">
        <f t="shared" si="12"/>
        <v>0</v>
      </c>
      <c r="K393" s="34"/>
    </row>
    <row r="394" spans="1:11" s="2" customFormat="1" ht="15.75">
      <c r="A394" s="11"/>
      <c r="B394" s="4"/>
      <c r="C394" s="4"/>
      <c r="D394" s="53"/>
      <c r="E394" s="6" t="s">
        <v>56</v>
      </c>
      <c r="F394" s="6"/>
      <c r="G394" s="18">
        <v>0</v>
      </c>
      <c r="H394" s="18">
        <v>0</v>
      </c>
      <c r="I394" s="18">
        <v>0</v>
      </c>
      <c r="J394" s="264">
        <v>0</v>
      </c>
      <c r="K394" s="34"/>
    </row>
    <row r="395" spans="1:11" s="2" customFormat="1" ht="15.75">
      <c r="A395" s="11"/>
      <c r="B395" s="4"/>
      <c r="C395" s="4"/>
      <c r="D395" s="53"/>
      <c r="E395" s="6" t="s">
        <v>57</v>
      </c>
      <c r="F395" s="6"/>
      <c r="G395" s="18">
        <v>1500</v>
      </c>
      <c r="H395" s="18">
        <v>1500</v>
      </c>
      <c r="I395" s="18">
        <v>703</v>
      </c>
      <c r="J395" s="264">
        <f aca="true" t="shared" si="13" ref="J395:J458">I395/H395*100</f>
        <v>46.86666666666667</v>
      </c>
      <c r="K395" s="34"/>
    </row>
    <row r="396" spans="1:11" s="2" customFormat="1" ht="15.75">
      <c r="A396" s="11"/>
      <c r="B396" s="4"/>
      <c r="C396" s="4"/>
      <c r="D396" s="53"/>
      <c r="E396" s="6" t="s">
        <v>58</v>
      </c>
      <c r="F396" s="6"/>
      <c r="G396" s="18">
        <v>20</v>
      </c>
      <c r="H396" s="18">
        <v>20</v>
      </c>
      <c r="I396" s="18">
        <v>13</v>
      </c>
      <c r="J396" s="264">
        <f t="shared" si="13"/>
        <v>65</v>
      </c>
      <c r="K396" s="34"/>
    </row>
    <row r="397" spans="1:11" s="2" customFormat="1" ht="15.75">
      <c r="A397" s="11"/>
      <c r="B397" s="4"/>
      <c r="C397" s="4"/>
      <c r="D397" s="53"/>
      <c r="E397" s="6" t="s">
        <v>220</v>
      </c>
      <c r="F397" s="6"/>
      <c r="G397" s="18">
        <v>100</v>
      </c>
      <c r="H397" s="18">
        <v>100</v>
      </c>
      <c r="I397" s="18">
        <v>0</v>
      </c>
      <c r="J397" s="264">
        <f t="shared" si="13"/>
        <v>0</v>
      </c>
      <c r="K397" s="34"/>
    </row>
    <row r="398" spans="1:11" s="2" customFormat="1" ht="15.75">
      <c r="A398" s="11"/>
      <c r="B398" s="4"/>
      <c r="C398" s="4"/>
      <c r="D398" s="53"/>
      <c r="E398" s="6" t="s">
        <v>15</v>
      </c>
      <c r="F398" s="6"/>
      <c r="G398" s="18">
        <v>400</v>
      </c>
      <c r="H398" s="18">
        <v>400</v>
      </c>
      <c r="I398" s="18">
        <v>0</v>
      </c>
      <c r="J398" s="264">
        <f t="shared" si="13"/>
        <v>0</v>
      </c>
      <c r="K398" s="34"/>
    </row>
    <row r="399" spans="1:11" s="55" customFormat="1" ht="15.75">
      <c r="A399" s="9"/>
      <c r="B399" s="8" t="s">
        <v>61</v>
      </c>
      <c r="C399" s="8"/>
      <c r="D399" s="8" t="s">
        <v>62</v>
      </c>
      <c r="E399" s="8"/>
      <c r="F399" s="8"/>
      <c r="G399" s="200">
        <f aca="true" t="shared" si="14" ref="G399:I400">SUM(G400)</f>
        <v>0</v>
      </c>
      <c r="H399" s="200">
        <f t="shared" si="14"/>
        <v>0</v>
      </c>
      <c r="I399" s="200">
        <f t="shared" si="14"/>
        <v>0</v>
      </c>
      <c r="J399" s="264">
        <v>0</v>
      </c>
      <c r="K399" s="54"/>
    </row>
    <row r="400" spans="1:11" s="2" customFormat="1" ht="15.75">
      <c r="A400" s="5"/>
      <c r="B400" s="6"/>
      <c r="C400" s="6" t="s">
        <v>65</v>
      </c>
      <c r="D400" s="6" t="s">
        <v>66</v>
      </c>
      <c r="E400" s="6"/>
      <c r="F400" s="6"/>
      <c r="G400" s="18">
        <f t="shared" si="14"/>
        <v>0</v>
      </c>
      <c r="H400" s="18">
        <f t="shared" si="14"/>
        <v>0</v>
      </c>
      <c r="I400" s="18">
        <f t="shared" si="14"/>
        <v>0</v>
      </c>
      <c r="J400" s="264">
        <v>0</v>
      </c>
      <c r="K400" s="34"/>
    </row>
    <row r="401" spans="1:11" s="2" customFormat="1" ht="15.75">
      <c r="A401" s="5"/>
      <c r="B401" s="6"/>
      <c r="C401" s="6"/>
      <c r="D401" s="6"/>
      <c r="E401" s="6" t="s">
        <v>4</v>
      </c>
      <c r="F401" s="6"/>
      <c r="G401" s="18">
        <v>0</v>
      </c>
      <c r="H401" s="18">
        <v>0</v>
      </c>
      <c r="I401" s="18">
        <v>0</v>
      </c>
      <c r="J401" s="264">
        <v>0</v>
      </c>
      <c r="K401" s="34"/>
    </row>
    <row r="402" spans="1:11" s="55" customFormat="1" ht="15.75">
      <c r="A402" s="9"/>
      <c r="B402" s="8" t="s">
        <v>67</v>
      </c>
      <c r="C402" s="8"/>
      <c r="D402" s="8" t="s">
        <v>68</v>
      </c>
      <c r="E402" s="8"/>
      <c r="F402" s="8"/>
      <c r="G402" s="200">
        <f>SUM(G403:G404)</f>
        <v>600</v>
      </c>
      <c r="H402" s="200">
        <f>SUM(H403:H404)</f>
        <v>600</v>
      </c>
      <c r="I402" s="200">
        <f>SUM(I403:I404)</f>
        <v>885</v>
      </c>
      <c r="J402" s="264">
        <f t="shared" si="13"/>
        <v>147.5</v>
      </c>
      <c r="K402" s="54"/>
    </row>
    <row r="403" spans="1:11" s="2" customFormat="1" ht="15.75">
      <c r="A403" s="5"/>
      <c r="B403" s="6"/>
      <c r="C403" s="6" t="s">
        <v>74</v>
      </c>
      <c r="D403" s="6" t="s">
        <v>6</v>
      </c>
      <c r="E403" s="6"/>
      <c r="F403" s="6"/>
      <c r="G403" s="18">
        <v>400</v>
      </c>
      <c r="H403" s="18">
        <v>400</v>
      </c>
      <c r="I403" s="18">
        <v>772</v>
      </c>
      <c r="J403" s="264">
        <f t="shared" si="13"/>
        <v>193</v>
      </c>
      <c r="K403" s="34"/>
    </row>
    <row r="404" spans="1:11" s="2" customFormat="1" ht="15.75">
      <c r="A404" s="5"/>
      <c r="B404" s="6"/>
      <c r="C404" s="6" t="s">
        <v>75</v>
      </c>
      <c r="D404" s="6" t="s">
        <v>76</v>
      </c>
      <c r="E404" s="6"/>
      <c r="F404" s="6"/>
      <c r="G404" s="18">
        <f>SUM(G405:G406)</f>
        <v>200</v>
      </c>
      <c r="H404" s="18">
        <f>SUM(H405:H406)</f>
        <v>200</v>
      </c>
      <c r="I404" s="18">
        <f>SUM(I405:I406)</f>
        <v>113</v>
      </c>
      <c r="J404" s="264">
        <f t="shared" si="13"/>
        <v>56.49999999999999</v>
      </c>
      <c r="K404" s="34"/>
    </row>
    <row r="405" spans="1:11" s="2" customFormat="1" ht="15.75">
      <c r="A405" s="5"/>
      <c r="B405" s="6"/>
      <c r="C405" s="6"/>
      <c r="D405" s="6"/>
      <c r="E405" s="6" t="s">
        <v>7</v>
      </c>
      <c r="F405" s="6"/>
      <c r="G405" s="18">
        <v>150</v>
      </c>
      <c r="H405" s="18">
        <v>150</v>
      </c>
      <c r="I405" s="18">
        <v>79</v>
      </c>
      <c r="J405" s="264">
        <f t="shared" si="13"/>
        <v>52.666666666666664</v>
      </c>
      <c r="K405" s="34"/>
    </row>
    <row r="406" spans="1:11" s="2" customFormat="1" ht="15.75">
      <c r="A406" s="5"/>
      <c r="B406" s="6"/>
      <c r="C406" s="6"/>
      <c r="D406" s="6"/>
      <c r="E406" s="6" t="s">
        <v>77</v>
      </c>
      <c r="F406" s="6"/>
      <c r="G406" s="18">
        <v>50</v>
      </c>
      <c r="H406" s="18">
        <v>50</v>
      </c>
      <c r="I406" s="18">
        <v>34</v>
      </c>
      <c r="J406" s="264">
        <f t="shared" si="13"/>
        <v>68</v>
      </c>
      <c r="K406" s="34"/>
    </row>
    <row r="407" spans="1:11" s="55" customFormat="1" ht="15.75">
      <c r="A407" s="9"/>
      <c r="B407" s="8" t="s">
        <v>79</v>
      </c>
      <c r="C407" s="8"/>
      <c r="D407" s="8" t="s">
        <v>80</v>
      </c>
      <c r="E407" s="8"/>
      <c r="F407" s="8"/>
      <c r="G407" s="200">
        <f aca="true" t="shared" si="15" ref="G407:I408">SUM(G408)</f>
        <v>0</v>
      </c>
      <c r="H407" s="200">
        <f t="shared" si="15"/>
        <v>0</v>
      </c>
      <c r="I407" s="200">
        <f t="shared" si="15"/>
        <v>0</v>
      </c>
      <c r="J407" s="264">
        <v>0</v>
      </c>
      <c r="K407" s="54"/>
    </row>
    <row r="408" spans="1:11" s="2" customFormat="1" ht="15.75">
      <c r="A408" s="5"/>
      <c r="B408" s="6"/>
      <c r="C408" s="6" t="s">
        <v>81</v>
      </c>
      <c r="D408" s="6" t="s">
        <v>82</v>
      </c>
      <c r="E408" s="6"/>
      <c r="F408" s="6"/>
      <c r="G408" s="18">
        <f t="shared" si="15"/>
        <v>0</v>
      </c>
      <c r="H408" s="18">
        <f t="shared" si="15"/>
        <v>0</v>
      </c>
      <c r="I408" s="18">
        <f t="shared" si="15"/>
        <v>0</v>
      </c>
      <c r="J408" s="264">
        <v>0</v>
      </c>
      <c r="K408" s="34"/>
    </row>
    <row r="409" spans="1:11" s="2" customFormat="1" ht="15.75">
      <c r="A409" s="5"/>
      <c r="B409" s="6"/>
      <c r="C409" s="6"/>
      <c r="D409" s="6"/>
      <c r="E409" s="6" t="s">
        <v>10</v>
      </c>
      <c r="F409" s="6"/>
      <c r="G409" s="18">
        <v>0</v>
      </c>
      <c r="H409" s="18">
        <v>0</v>
      </c>
      <c r="I409" s="18">
        <v>0</v>
      </c>
      <c r="J409" s="264">
        <v>0</v>
      </c>
      <c r="K409" s="34"/>
    </row>
    <row r="410" spans="1:11" s="55" customFormat="1" ht="15.75">
      <c r="A410" s="9"/>
      <c r="B410" s="8" t="s">
        <v>86</v>
      </c>
      <c r="C410" s="8"/>
      <c r="D410" s="8" t="s">
        <v>87</v>
      </c>
      <c r="E410" s="8"/>
      <c r="F410" s="8"/>
      <c r="G410" s="200">
        <f>SUM(G411:G412)</f>
        <v>970</v>
      </c>
      <c r="H410" s="200">
        <f>SUM(H411:H412)</f>
        <v>970</v>
      </c>
      <c r="I410" s="200">
        <f>SUM(I411:I412)</f>
        <v>403</v>
      </c>
      <c r="J410" s="264">
        <f t="shared" si="13"/>
        <v>41.54639175257732</v>
      </c>
      <c r="K410" s="54"/>
    </row>
    <row r="411" spans="1:11" s="2" customFormat="1" ht="15.75">
      <c r="A411" s="5"/>
      <c r="B411" s="6"/>
      <c r="C411" s="6" t="s">
        <v>88</v>
      </c>
      <c r="D411" s="6" t="s">
        <v>89</v>
      </c>
      <c r="E411" s="6"/>
      <c r="F411" s="6"/>
      <c r="G411" s="18">
        <v>620</v>
      </c>
      <c r="H411" s="18">
        <v>620</v>
      </c>
      <c r="I411" s="18">
        <v>403</v>
      </c>
      <c r="J411" s="264">
        <f t="shared" si="13"/>
        <v>65</v>
      </c>
      <c r="K411" s="34"/>
    </row>
    <row r="412" spans="1:11" s="2" customFormat="1" ht="15.75">
      <c r="A412" s="5"/>
      <c r="B412" s="6"/>
      <c r="C412" s="6" t="s">
        <v>90</v>
      </c>
      <c r="D412" s="6" t="s">
        <v>91</v>
      </c>
      <c r="E412" s="6"/>
      <c r="F412" s="6"/>
      <c r="G412" s="18">
        <f>SUM(G413:G413)</f>
        <v>350</v>
      </c>
      <c r="H412" s="18">
        <f>SUM(H413:H413)</f>
        <v>350</v>
      </c>
      <c r="I412" s="18">
        <f>SUM(I413:I413)</f>
        <v>0</v>
      </c>
      <c r="J412" s="264">
        <f t="shared" si="13"/>
        <v>0</v>
      </c>
      <c r="K412" s="34"/>
    </row>
    <row r="413" spans="1:11" s="2" customFormat="1" ht="15.75">
      <c r="A413" s="5"/>
      <c r="B413" s="6"/>
      <c r="C413" s="6"/>
      <c r="D413" s="6" t="s">
        <v>93</v>
      </c>
      <c r="E413" s="6"/>
      <c r="F413" s="6"/>
      <c r="G413" s="18">
        <v>350</v>
      </c>
      <c r="H413" s="18">
        <v>350</v>
      </c>
      <c r="I413" s="18">
        <v>0</v>
      </c>
      <c r="J413" s="264">
        <f t="shared" si="13"/>
        <v>0</v>
      </c>
      <c r="K413" s="34"/>
    </row>
    <row r="414" spans="1:11" s="2" customFormat="1" ht="15.75">
      <c r="A414" s="5"/>
      <c r="B414" s="6"/>
      <c r="C414" s="6"/>
      <c r="D414" s="6"/>
      <c r="E414" s="7"/>
      <c r="F414" s="6"/>
      <c r="G414" s="58"/>
      <c r="H414" s="58"/>
      <c r="I414" s="36"/>
      <c r="J414" s="264"/>
      <c r="K414" s="34"/>
    </row>
    <row r="415" spans="1:11" s="2" customFormat="1" ht="15.75">
      <c r="A415" s="5"/>
      <c r="B415" s="6"/>
      <c r="C415" s="6"/>
      <c r="D415" s="6"/>
      <c r="E415" s="7"/>
      <c r="F415" s="6"/>
      <c r="G415" s="58"/>
      <c r="H415" s="58"/>
      <c r="I415" s="36"/>
      <c r="J415" s="264"/>
      <c r="K415" s="34"/>
    </row>
    <row r="416" spans="1:11" s="2" customFormat="1" ht="15.75">
      <c r="A416" s="220" t="s">
        <v>412</v>
      </c>
      <c r="B416" s="222"/>
      <c r="C416" s="222"/>
      <c r="D416" s="222"/>
      <c r="E416" s="241"/>
      <c r="F416" s="223">
        <v>2</v>
      </c>
      <c r="G416" s="242">
        <f>SUM(G417+G423+G427+G461)</f>
        <v>34303</v>
      </c>
      <c r="H416" s="242">
        <f>SUM(H417+H423+H427+H461)</f>
        <v>34303</v>
      </c>
      <c r="I416" s="242">
        <f>SUM(I417+I423+I427+I461+I465)</f>
        <v>15966</v>
      </c>
      <c r="J416" s="264">
        <f t="shared" si="13"/>
        <v>46.54403404950004</v>
      </c>
      <c r="K416" s="34"/>
    </row>
    <row r="417" spans="1:11" s="2" customFormat="1" ht="15.75">
      <c r="A417" s="11" t="s">
        <v>31</v>
      </c>
      <c r="B417" s="4"/>
      <c r="C417" s="4" t="s">
        <v>11</v>
      </c>
      <c r="D417" s="4"/>
      <c r="E417" s="4"/>
      <c r="F417" s="6"/>
      <c r="G417" s="77">
        <f>SUM(G418)</f>
        <v>2520</v>
      </c>
      <c r="H417" s="77">
        <f>SUM(H418)</f>
        <v>2520</v>
      </c>
      <c r="I417" s="77">
        <f>SUM(I418)</f>
        <v>443</v>
      </c>
      <c r="J417" s="264">
        <f t="shared" si="13"/>
        <v>17.57936507936508</v>
      </c>
      <c r="K417" s="34"/>
    </row>
    <row r="418" spans="1:11" s="2" customFormat="1" ht="15.75">
      <c r="A418" s="5"/>
      <c r="B418" s="6" t="s">
        <v>32</v>
      </c>
      <c r="C418" s="6"/>
      <c r="D418" s="6" t="s">
        <v>33</v>
      </c>
      <c r="E418" s="6"/>
      <c r="F418" s="6"/>
      <c r="G418" s="49">
        <f>SUM(G419+G421)</f>
        <v>2520</v>
      </c>
      <c r="H418" s="49">
        <f>SUM(H419+H421)</f>
        <v>2520</v>
      </c>
      <c r="I418" s="49">
        <f>SUM(I419+I421)</f>
        <v>443</v>
      </c>
      <c r="J418" s="264">
        <f t="shared" si="13"/>
        <v>17.57936507936508</v>
      </c>
      <c r="K418" s="34"/>
    </row>
    <row r="419" spans="1:11" s="2" customFormat="1" ht="15.75">
      <c r="A419" s="5"/>
      <c r="B419" s="6"/>
      <c r="C419" s="6" t="s">
        <v>34</v>
      </c>
      <c r="D419" s="6" t="s">
        <v>35</v>
      </c>
      <c r="E419" s="6"/>
      <c r="F419" s="6"/>
      <c r="G419" s="18">
        <f>SUM(G420)</f>
        <v>2360</v>
      </c>
      <c r="H419" s="18">
        <f>SUM(H420)</f>
        <v>2360</v>
      </c>
      <c r="I419" s="18">
        <f>SUM(I420)</f>
        <v>422</v>
      </c>
      <c r="J419" s="264">
        <f t="shared" si="13"/>
        <v>17.88135593220339</v>
      </c>
      <c r="K419" s="34"/>
    </row>
    <row r="420" spans="1:11" s="2" customFormat="1" ht="15.75">
      <c r="A420" s="5"/>
      <c r="B420" s="6"/>
      <c r="C420" s="6"/>
      <c r="D420" s="6" t="s">
        <v>217</v>
      </c>
      <c r="E420" s="6"/>
      <c r="F420" s="6"/>
      <c r="G420" s="18">
        <v>2360</v>
      </c>
      <c r="H420" s="18">
        <v>2360</v>
      </c>
      <c r="I420" s="18">
        <v>422</v>
      </c>
      <c r="J420" s="264">
        <f t="shared" si="13"/>
        <v>17.88135593220339</v>
      </c>
      <c r="K420" s="34"/>
    </row>
    <row r="421" spans="1:11" s="2" customFormat="1" ht="15.75">
      <c r="A421" s="5"/>
      <c r="B421" s="6"/>
      <c r="C421" s="6" t="s">
        <v>255</v>
      </c>
      <c r="D421" s="6" t="s">
        <v>256</v>
      </c>
      <c r="E421" s="6"/>
      <c r="F421" s="6"/>
      <c r="G421" s="18">
        <f>SUM(G422)</f>
        <v>160</v>
      </c>
      <c r="H421" s="18">
        <f>SUM(H422)</f>
        <v>160</v>
      </c>
      <c r="I421" s="18">
        <f>SUM(I422)</f>
        <v>21</v>
      </c>
      <c r="J421" s="264">
        <f t="shared" si="13"/>
        <v>13.125</v>
      </c>
      <c r="K421" s="34"/>
    </row>
    <row r="422" spans="1:11" s="2" customFormat="1" ht="15.75">
      <c r="A422" s="5"/>
      <c r="B422" s="6"/>
      <c r="C422" s="6"/>
      <c r="D422" s="6" t="s">
        <v>228</v>
      </c>
      <c r="E422" s="6"/>
      <c r="F422" s="6"/>
      <c r="G422" s="18">
        <v>160</v>
      </c>
      <c r="H422" s="18">
        <v>160</v>
      </c>
      <c r="I422" s="18">
        <v>21</v>
      </c>
      <c r="J422" s="264">
        <f t="shared" si="13"/>
        <v>13.125</v>
      </c>
      <c r="K422" s="34"/>
    </row>
    <row r="423" spans="1:11" s="2" customFormat="1" ht="15.75" customHeight="1">
      <c r="A423" s="11" t="s">
        <v>44</v>
      </c>
      <c r="B423" s="4"/>
      <c r="C423" s="4" t="s">
        <v>45</v>
      </c>
      <c r="D423" s="52"/>
      <c r="E423" s="52"/>
      <c r="F423" s="12"/>
      <c r="G423" s="77">
        <f>SUM(G424:G426)</f>
        <v>698</v>
      </c>
      <c r="H423" s="77">
        <f>SUM(H424:H426)</f>
        <v>698</v>
      </c>
      <c r="I423" s="77">
        <f>SUM(I424:I426)</f>
        <v>115</v>
      </c>
      <c r="J423" s="264">
        <f t="shared" si="13"/>
        <v>16.475644699140403</v>
      </c>
      <c r="K423" s="34"/>
    </row>
    <row r="424" spans="1:12" s="2" customFormat="1" ht="15.75">
      <c r="A424" s="5"/>
      <c r="B424" s="6"/>
      <c r="C424" s="6"/>
      <c r="D424" s="6" t="s">
        <v>23</v>
      </c>
      <c r="E424" s="6"/>
      <c r="F424" s="6"/>
      <c r="G424" s="17">
        <v>640</v>
      </c>
      <c r="H424" s="17">
        <v>640</v>
      </c>
      <c r="I424" s="17">
        <v>107</v>
      </c>
      <c r="J424" s="264">
        <f t="shared" si="13"/>
        <v>16.71875</v>
      </c>
      <c r="K424" s="34"/>
      <c r="L424" s="24"/>
    </row>
    <row r="425" spans="1:12" s="2" customFormat="1" ht="15.75">
      <c r="A425" s="5"/>
      <c r="B425" s="6"/>
      <c r="C425" s="6"/>
      <c r="D425" s="6" t="s">
        <v>48</v>
      </c>
      <c r="E425" s="6"/>
      <c r="F425" s="6"/>
      <c r="G425" s="17">
        <v>27</v>
      </c>
      <c r="H425" s="17">
        <v>27</v>
      </c>
      <c r="I425" s="17">
        <v>4</v>
      </c>
      <c r="J425" s="264">
        <f t="shared" si="13"/>
        <v>14.814814814814813</v>
      </c>
      <c r="K425" s="34"/>
      <c r="L425" s="24"/>
    </row>
    <row r="426" spans="1:12" s="2" customFormat="1" ht="15.75">
      <c r="A426" s="5"/>
      <c r="B426" s="6"/>
      <c r="C426" s="6"/>
      <c r="D426" s="6" t="s">
        <v>49</v>
      </c>
      <c r="E426" s="6"/>
      <c r="F426" s="6"/>
      <c r="G426" s="17">
        <v>31</v>
      </c>
      <c r="H426" s="17">
        <v>31</v>
      </c>
      <c r="I426" s="17">
        <v>4</v>
      </c>
      <c r="J426" s="264">
        <f t="shared" si="13"/>
        <v>12.903225806451612</v>
      </c>
      <c r="K426" s="34"/>
      <c r="L426" s="24"/>
    </row>
    <row r="427" spans="1:11" s="2" customFormat="1" ht="15.75">
      <c r="A427" s="11" t="s">
        <v>46</v>
      </c>
      <c r="B427" s="4"/>
      <c r="C427" s="4" t="s">
        <v>47</v>
      </c>
      <c r="D427" s="53"/>
      <c r="E427" s="4"/>
      <c r="F427" s="6"/>
      <c r="G427" s="77">
        <f>SUM(G428+G438+G443+G453+G456)</f>
        <v>16390</v>
      </c>
      <c r="H427" s="77">
        <f>SUM(H428+H438+H443+H453+H456)</f>
        <v>16390</v>
      </c>
      <c r="I427" s="77">
        <f>SUM(I428+I438+I443+I453+I456)</f>
        <v>2601</v>
      </c>
      <c r="J427" s="264">
        <f t="shared" si="13"/>
        <v>15.869432580841977</v>
      </c>
      <c r="K427" s="34"/>
    </row>
    <row r="428" spans="1:11" s="55" customFormat="1" ht="15.75">
      <c r="A428" s="9"/>
      <c r="B428" s="8" t="s">
        <v>50</v>
      </c>
      <c r="C428" s="8"/>
      <c r="D428" s="8" t="s">
        <v>3</v>
      </c>
      <c r="E428" s="9"/>
      <c r="F428" s="9"/>
      <c r="G428" s="200">
        <f>SUM(G429+G431)</f>
        <v>2450</v>
      </c>
      <c r="H428" s="200">
        <f>SUM(H429+H431)</f>
        <v>2450</v>
      </c>
      <c r="I428" s="200">
        <f>SUM(I429+I431)</f>
        <v>1152</v>
      </c>
      <c r="J428" s="264">
        <f t="shared" si="13"/>
        <v>47.0204081632653</v>
      </c>
      <c r="K428" s="54"/>
    </row>
    <row r="429" spans="1:11" s="55" customFormat="1" ht="15.75">
      <c r="A429" s="9"/>
      <c r="B429" s="8"/>
      <c r="C429" s="8" t="s">
        <v>51</v>
      </c>
      <c r="D429" s="8" t="s">
        <v>52</v>
      </c>
      <c r="E429" s="9"/>
      <c r="F429" s="9"/>
      <c r="G429" s="19">
        <f>SUM(G430)</f>
        <v>40</v>
      </c>
      <c r="H429" s="19">
        <f>SUM(H430)</f>
        <v>40</v>
      </c>
      <c r="I429" s="19">
        <f>SUM(I430)</f>
        <v>18</v>
      </c>
      <c r="J429" s="264">
        <f t="shared" si="13"/>
        <v>45</v>
      </c>
      <c r="K429" s="54"/>
    </row>
    <row r="430" spans="1:11" s="55" customFormat="1" ht="15.75">
      <c r="A430" s="9"/>
      <c r="B430" s="8"/>
      <c r="C430" s="8"/>
      <c r="D430" s="8"/>
      <c r="E430" s="9" t="s">
        <v>316</v>
      </c>
      <c r="F430" s="9"/>
      <c r="G430" s="19">
        <v>40</v>
      </c>
      <c r="H430" s="19">
        <v>40</v>
      </c>
      <c r="I430" s="19">
        <v>18</v>
      </c>
      <c r="J430" s="264">
        <f t="shared" si="13"/>
        <v>45</v>
      </c>
      <c r="K430" s="54"/>
    </row>
    <row r="431" spans="1:11" s="2" customFormat="1" ht="15.75">
      <c r="A431" s="5"/>
      <c r="B431" s="6"/>
      <c r="C431" s="6" t="s">
        <v>53</v>
      </c>
      <c r="D431" s="6" t="s">
        <v>54</v>
      </c>
      <c r="E431" s="6"/>
      <c r="F431" s="6"/>
      <c r="G431" s="18">
        <f>SUM(G432:G437)</f>
        <v>2410</v>
      </c>
      <c r="H431" s="18">
        <f>SUM(H432:H437)</f>
        <v>2410</v>
      </c>
      <c r="I431" s="18">
        <f>SUM(I432:I437)</f>
        <v>1134</v>
      </c>
      <c r="J431" s="264">
        <f t="shared" si="13"/>
        <v>47.05394190871369</v>
      </c>
      <c r="K431" s="34"/>
    </row>
    <row r="432" spans="1:11" s="2" customFormat="1" ht="15.75">
      <c r="A432" s="11"/>
      <c r="B432" s="4"/>
      <c r="C432" s="4"/>
      <c r="D432" s="53"/>
      <c r="E432" s="6" t="s">
        <v>55</v>
      </c>
      <c r="F432" s="6"/>
      <c r="G432" s="18">
        <v>50</v>
      </c>
      <c r="H432" s="18">
        <v>50</v>
      </c>
      <c r="I432" s="18">
        <v>0</v>
      </c>
      <c r="J432" s="264">
        <f t="shared" si="13"/>
        <v>0</v>
      </c>
      <c r="K432" s="34"/>
    </row>
    <row r="433" spans="1:11" s="2" customFormat="1" ht="15.75">
      <c r="A433" s="11"/>
      <c r="B433" s="4"/>
      <c r="C433" s="4"/>
      <c r="D433" s="53"/>
      <c r="E433" s="6" t="s">
        <v>56</v>
      </c>
      <c r="F433" s="6"/>
      <c r="G433" s="18">
        <v>0</v>
      </c>
      <c r="H433" s="18">
        <v>0</v>
      </c>
      <c r="I433" s="18">
        <v>0</v>
      </c>
      <c r="J433" s="264">
        <v>0</v>
      </c>
      <c r="K433" s="34"/>
    </row>
    <row r="434" spans="1:11" s="2" customFormat="1" ht="15.75">
      <c r="A434" s="11"/>
      <c r="B434" s="4"/>
      <c r="C434" s="4"/>
      <c r="D434" s="53"/>
      <c r="E434" s="6" t="s">
        <v>57</v>
      </c>
      <c r="F434" s="6"/>
      <c r="G434" s="18">
        <v>200</v>
      </c>
      <c r="H434" s="18">
        <v>200</v>
      </c>
      <c r="I434" s="18">
        <v>0</v>
      </c>
      <c r="J434" s="264">
        <f t="shared" si="13"/>
        <v>0</v>
      </c>
      <c r="K434" s="34"/>
    </row>
    <row r="435" spans="1:11" s="2" customFormat="1" ht="15.75">
      <c r="A435" s="11"/>
      <c r="B435" s="4"/>
      <c r="C435" s="4"/>
      <c r="D435" s="53"/>
      <c r="E435" s="6" t="s">
        <v>58</v>
      </c>
      <c r="F435" s="6"/>
      <c r="G435" s="18">
        <v>60</v>
      </c>
      <c r="H435" s="18">
        <v>60</v>
      </c>
      <c r="I435" s="18">
        <v>39</v>
      </c>
      <c r="J435" s="264">
        <f t="shared" si="13"/>
        <v>65</v>
      </c>
      <c r="K435" s="34"/>
    </row>
    <row r="436" spans="1:11" s="2" customFormat="1" ht="15.75">
      <c r="A436" s="11"/>
      <c r="B436" s="4"/>
      <c r="C436" s="4"/>
      <c r="D436" s="53"/>
      <c r="E436" s="6" t="s">
        <v>220</v>
      </c>
      <c r="F436" s="6"/>
      <c r="G436" s="18">
        <v>100</v>
      </c>
      <c r="H436" s="18">
        <v>100</v>
      </c>
      <c r="I436" s="18">
        <v>0</v>
      </c>
      <c r="J436" s="264">
        <f t="shared" si="13"/>
        <v>0</v>
      </c>
      <c r="K436" s="34"/>
    </row>
    <row r="437" spans="1:11" s="2" customFormat="1" ht="15.75">
      <c r="A437" s="11"/>
      <c r="B437" s="4"/>
      <c r="C437" s="4"/>
      <c r="D437" s="53"/>
      <c r="E437" s="6" t="s">
        <v>15</v>
      </c>
      <c r="F437" s="6"/>
      <c r="G437" s="18">
        <v>2000</v>
      </c>
      <c r="H437" s="18">
        <v>2000</v>
      </c>
      <c r="I437" s="18">
        <v>1095</v>
      </c>
      <c r="J437" s="264">
        <f t="shared" si="13"/>
        <v>54.75</v>
      </c>
      <c r="K437" s="34"/>
    </row>
    <row r="438" spans="1:11" s="55" customFormat="1" ht="15.75">
      <c r="A438" s="9"/>
      <c r="B438" s="8" t="s">
        <v>61</v>
      </c>
      <c r="C438" s="8"/>
      <c r="D438" s="8" t="s">
        <v>62</v>
      </c>
      <c r="E438" s="8"/>
      <c r="F438" s="8"/>
      <c r="G438" s="200">
        <f>SUM(G439+G441)</f>
        <v>0</v>
      </c>
      <c r="H438" s="200">
        <f>SUM(H439+H441)</f>
        <v>0</v>
      </c>
      <c r="I438" s="200">
        <f>SUM(I439+I441)</f>
        <v>21</v>
      </c>
      <c r="J438" s="264">
        <v>0</v>
      </c>
      <c r="K438" s="54"/>
    </row>
    <row r="439" spans="1:11" s="55" customFormat="1" ht="15.75">
      <c r="A439" s="9"/>
      <c r="B439" s="8"/>
      <c r="C439" s="8" t="s">
        <v>63</v>
      </c>
      <c r="D439" s="8" t="s">
        <v>64</v>
      </c>
      <c r="E439" s="8"/>
      <c r="F439" s="8"/>
      <c r="G439" s="200">
        <f>SUM(G440)</f>
        <v>0</v>
      </c>
      <c r="H439" s="200">
        <f>SUM(H440)</f>
        <v>0</v>
      </c>
      <c r="I439" s="200">
        <f>SUM(I440)</f>
        <v>21</v>
      </c>
      <c r="J439" s="264">
        <v>0</v>
      </c>
      <c r="K439" s="54"/>
    </row>
    <row r="440" spans="1:11" s="55" customFormat="1" ht="15.75">
      <c r="A440" s="9"/>
      <c r="B440" s="8"/>
      <c r="C440" s="8"/>
      <c r="D440" s="8"/>
      <c r="E440" s="55" t="s">
        <v>64</v>
      </c>
      <c r="F440" s="8"/>
      <c r="G440" s="200">
        <v>0</v>
      </c>
      <c r="H440" s="200">
        <v>0</v>
      </c>
      <c r="I440" s="200">
        <v>21</v>
      </c>
      <c r="J440" s="264">
        <v>0</v>
      </c>
      <c r="K440" s="54"/>
    </row>
    <row r="441" spans="1:11" s="2" customFormat="1" ht="15.75">
      <c r="A441" s="5"/>
      <c r="B441" s="6"/>
      <c r="C441" s="6" t="s">
        <v>65</v>
      </c>
      <c r="D441" s="6" t="s">
        <v>66</v>
      </c>
      <c r="E441" s="6"/>
      <c r="F441" s="6"/>
      <c r="G441" s="18">
        <f>SUM(G442)</f>
        <v>0</v>
      </c>
      <c r="H441" s="18">
        <f>SUM(H442)</f>
        <v>0</v>
      </c>
      <c r="I441" s="18">
        <f>SUM(I442)</f>
        <v>0</v>
      </c>
      <c r="J441" s="264">
        <v>0</v>
      </c>
      <c r="K441" s="34"/>
    </row>
    <row r="442" spans="1:11" s="2" customFormat="1" ht="15.75">
      <c r="A442" s="5"/>
      <c r="B442" s="6"/>
      <c r="C442" s="6"/>
      <c r="D442" s="6"/>
      <c r="E442" s="6" t="s">
        <v>4</v>
      </c>
      <c r="F442" s="6"/>
      <c r="G442" s="18">
        <v>0</v>
      </c>
      <c r="H442" s="18">
        <v>0</v>
      </c>
      <c r="I442" s="18">
        <v>0</v>
      </c>
      <c r="J442" s="264">
        <v>0</v>
      </c>
      <c r="K442" s="34"/>
    </row>
    <row r="443" spans="1:11" s="55" customFormat="1" ht="15.75">
      <c r="A443" s="9"/>
      <c r="B443" s="8" t="s">
        <v>67</v>
      </c>
      <c r="C443" s="8"/>
      <c r="D443" s="8" t="s">
        <v>68</v>
      </c>
      <c r="E443" s="8"/>
      <c r="F443" s="8"/>
      <c r="G443" s="200">
        <f>SUM(G444+G448+G449)</f>
        <v>5610</v>
      </c>
      <c r="H443" s="200">
        <f>SUM(H444+H448+H449)</f>
        <v>5610</v>
      </c>
      <c r="I443" s="200">
        <f>SUM(I444+I448+I449)</f>
        <v>887</v>
      </c>
      <c r="J443" s="264">
        <f t="shared" si="13"/>
        <v>15.811051693404634</v>
      </c>
      <c r="K443" s="54"/>
    </row>
    <row r="444" spans="1:11" s="55" customFormat="1" ht="15.75">
      <c r="A444" s="9"/>
      <c r="B444" s="8"/>
      <c r="C444" s="8" t="s">
        <v>69</v>
      </c>
      <c r="D444" s="8" t="s">
        <v>70</v>
      </c>
      <c r="E444" s="8"/>
      <c r="F444" s="8"/>
      <c r="G444" s="19">
        <f>SUM(G445:G447)</f>
        <v>1150</v>
      </c>
      <c r="H444" s="19">
        <f>SUM(H445:H447)</f>
        <v>1150</v>
      </c>
      <c r="I444" s="19">
        <f>SUM(I445:I447)</f>
        <v>163</v>
      </c>
      <c r="J444" s="264">
        <f t="shared" si="13"/>
        <v>14.173913043478262</v>
      </c>
      <c r="K444" s="54"/>
    </row>
    <row r="445" spans="1:11" s="55" customFormat="1" ht="15.75">
      <c r="A445" s="9"/>
      <c r="B445" s="8"/>
      <c r="C445" s="8"/>
      <c r="D445" s="8" t="s">
        <v>389</v>
      </c>
      <c r="E445" s="8"/>
      <c r="F445" s="8"/>
      <c r="G445" s="19">
        <v>250</v>
      </c>
      <c r="H445" s="19">
        <v>250</v>
      </c>
      <c r="I445" s="19">
        <v>95</v>
      </c>
      <c r="J445" s="264">
        <f t="shared" si="13"/>
        <v>38</v>
      </c>
      <c r="K445" s="54"/>
    </row>
    <row r="446" spans="1:11" s="55" customFormat="1" ht="15.75">
      <c r="A446" s="9"/>
      <c r="B446" s="8"/>
      <c r="C446" s="8"/>
      <c r="D446" s="8" t="s">
        <v>72</v>
      </c>
      <c r="E446" s="8"/>
      <c r="F446" s="8"/>
      <c r="G446" s="19">
        <v>0</v>
      </c>
      <c r="H446" s="19">
        <v>0</v>
      </c>
      <c r="I446" s="19">
        <v>68</v>
      </c>
      <c r="J446" s="264">
        <v>0</v>
      </c>
      <c r="K446" s="54"/>
    </row>
    <row r="447" spans="1:11" s="55" customFormat="1" ht="15.75">
      <c r="A447" s="9"/>
      <c r="B447" s="8"/>
      <c r="C447" s="8"/>
      <c r="D447" s="8" t="s">
        <v>390</v>
      </c>
      <c r="E447" s="8"/>
      <c r="F447" s="8"/>
      <c r="G447" s="19">
        <v>900</v>
      </c>
      <c r="H447" s="19">
        <v>900</v>
      </c>
      <c r="I447" s="19">
        <v>0</v>
      </c>
      <c r="J447" s="264">
        <f t="shared" si="13"/>
        <v>0</v>
      </c>
      <c r="K447" s="54"/>
    </row>
    <row r="448" spans="1:11" s="2" customFormat="1" ht="15.75">
      <c r="A448" s="5"/>
      <c r="B448" s="6"/>
      <c r="C448" s="6" t="s">
        <v>74</v>
      </c>
      <c r="D448" s="6" t="s">
        <v>6</v>
      </c>
      <c r="E448" s="6"/>
      <c r="F448" s="6"/>
      <c r="G448" s="18">
        <v>900</v>
      </c>
      <c r="H448" s="18">
        <v>900</v>
      </c>
      <c r="I448" s="18">
        <v>46</v>
      </c>
      <c r="J448" s="264">
        <f t="shared" si="13"/>
        <v>5.111111111111112</v>
      </c>
      <c r="K448" s="34"/>
    </row>
    <row r="449" spans="1:11" s="2" customFormat="1" ht="15.75">
      <c r="A449" s="5"/>
      <c r="B449" s="6"/>
      <c r="C449" s="6" t="s">
        <v>75</v>
      </c>
      <c r="D449" s="6" t="s">
        <v>76</v>
      </c>
      <c r="E449" s="6"/>
      <c r="F449" s="6"/>
      <c r="G449" s="18">
        <f>SUM(G450:G452)</f>
        <v>3560</v>
      </c>
      <c r="H449" s="18">
        <f>SUM(H450:H452)</f>
        <v>3560</v>
      </c>
      <c r="I449" s="18">
        <f>SUM(I450:I452)</f>
        <v>678</v>
      </c>
      <c r="J449" s="264">
        <f t="shared" si="13"/>
        <v>19.04494382022472</v>
      </c>
      <c r="K449" s="34"/>
    </row>
    <row r="450" spans="1:11" s="2" customFormat="1" ht="15.75">
      <c r="A450" s="5"/>
      <c r="B450" s="6"/>
      <c r="C450" s="6"/>
      <c r="D450" s="6"/>
      <c r="E450" s="6" t="s">
        <v>7</v>
      </c>
      <c r="F450" s="6"/>
      <c r="G450" s="18">
        <v>50</v>
      </c>
      <c r="H450" s="18">
        <v>50</v>
      </c>
      <c r="I450" s="18">
        <v>0</v>
      </c>
      <c r="J450" s="264">
        <f t="shared" si="13"/>
        <v>0</v>
      </c>
      <c r="K450" s="34"/>
    </row>
    <row r="451" spans="1:11" s="2" customFormat="1" ht="15.75">
      <c r="A451" s="5"/>
      <c r="B451" s="6"/>
      <c r="C451" s="6"/>
      <c r="D451" s="6"/>
      <c r="E451" s="6" t="s">
        <v>77</v>
      </c>
      <c r="F451" s="6"/>
      <c r="G451" s="18">
        <v>3500</v>
      </c>
      <c r="H451" s="18">
        <v>3500</v>
      </c>
      <c r="I451" s="18">
        <v>554</v>
      </c>
      <c r="J451" s="264">
        <f t="shared" si="13"/>
        <v>15.828571428571427</v>
      </c>
      <c r="K451" s="34"/>
    </row>
    <row r="452" spans="1:11" s="2" customFormat="1" ht="15.75">
      <c r="A452" s="5"/>
      <c r="B452" s="6"/>
      <c r="C452" s="6"/>
      <c r="D452" s="6"/>
      <c r="E452" s="6" t="s">
        <v>221</v>
      </c>
      <c r="F452" s="6"/>
      <c r="G452" s="18">
        <v>10</v>
      </c>
      <c r="H452" s="18">
        <v>10</v>
      </c>
      <c r="I452" s="18">
        <v>124</v>
      </c>
      <c r="J452" s="264">
        <f t="shared" si="13"/>
        <v>1240</v>
      </c>
      <c r="K452" s="34"/>
    </row>
    <row r="453" spans="1:11" s="55" customFormat="1" ht="15.75">
      <c r="A453" s="9"/>
      <c r="B453" s="8" t="s">
        <v>79</v>
      </c>
      <c r="C453" s="8"/>
      <c r="D453" s="8" t="s">
        <v>80</v>
      </c>
      <c r="E453" s="8"/>
      <c r="F453" s="8"/>
      <c r="G453" s="200">
        <f aca="true" t="shared" si="16" ref="G453:I454">SUM(G454)</f>
        <v>50</v>
      </c>
      <c r="H453" s="200">
        <f t="shared" si="16"/>
        <v>50</v>
      </c>
      <c r="I453" s="200">
        <f t="shared" si="16"/>
        <v>0</v>
      </c>
      <c r="J453" s="264">
        <f t="shared" si="13"/>
        <v>0</v>
      </c>
      <c r="K453" s="54"/>
    </row>
    <row r="454" spans="1:11" s="2" customFormat="1" ht="15.75">
      <c r="A454" s="5"/>
      <c r="B454" s="6"/>
      <c r="C454" s="6" t="s">
        <v>83</v>
      </c>
      <c r="D454" s="6" t="s">
        <v>391</v>
      </c>
      <c r="E454" s="6"/>
      <c r="F454" s="6"/>
      <c r="G454" s="18">
        <f t="shared" si="16"/>
        <v>50</v>
      </c>
      <c r="H454" s="18">
        <f t="shared" si="16"/>
        <v>50</v>
      </c>
      <c r="I454" s="18">
        <f t="shared" si="16"/>
        <v>0</v>
      </c>
      <c r="J454" s="264">
        <f t="shared" si="13"/>
        <v>0</v>
      </c>
      <c r="K454" s="34"/>
    </row>
    <row r="455" spans="1:11" s="2" customFormat="1" ht="15.75">
      <c r="A455" s="5"/>
      <c r="B455" s="6"/>
      <c r="C455" s="6"/>
      <c r="D455" s="6"/>
      <c r="E455" s="6" t="s">
        <v>392</v>
      </c>
      <c r="F455" s="6"/>
      <c r="G455" s="18">
        <v>50</v>
      </c>
      <c r="H455" s="18">
        <v>50</v>
      </c>
      <c r="I455" s="18">
        <v>0</v>
      </c>
      <c r="J455" s="264">
        <f t="shared" si="13"/>
        <v>0</v>
      </c>
      <c r="K455" s="34"/>
    </row>
    <row r="456" spans="1:11" s="55" customFormat="1" ht="15.75">
      <c r="A456" s="9"/>
      <c r="B456" s="8" t="s">
        <v>86</v>
      </c>
      <c r="C456" s="8"/>
      <c r="D456" s="8" t="s">
        <v>87</v>
      </c>
      <c r="E456" s="8"/>
      <c r="F456" s="8"/>
      <c r="G456" s="200">
        <f>SUM(G457:G459)</f>
        <v>8280</v>
      </c>
      <c r="H456" s="200">
        <f>SUM(H457:H459)</f>
        <v>8280</v>
      </c>
      <c r="I456" s="200">
        <f>SUM(I457:I459)</f>
        <v>541</v>
      </c>
      <c r="J456" s="264">
        <f t="shared" si="13"/>
        <v>6.533816425120772</v>
      </c>
      <c r="K456" s="54"/>
    </row>
    <row r="457" spans="1:11" s="2" customFormat="1" ht="15.75">
      <c r="A457" s="5"/>
      <c r="B457" s="6"/>
      <c r="C457" s="6" t="s">
        <v>88</v>
      </c>
      <c r="D457" s="6" t="s">
        <v>89</v>
      </c>
      <c r="E457" s="6"/>
      <c r="F457" s="6"/>
      <c r="G457" s="18">
        <v>2280</v>
      </c>
      <c r="H457" s="18">
        <v>2280</v>
      </c>
      <c r="I457" s="265">
        <v>383</v>
      </c>
      <c r="J457" s="264">
        <f t="shared" si="13"/>
        <v>16.798245614035086</v>
      </c>
      <c r="K457" s="34"/>
    </row>
    <row r="458" spans="1:11" s="2" customFormat="1" ht="15.75">
      <c r="A458" s="5"/>
      <c r="B458" s="6"/>
      <c r="C458" s="6" t="s">
        <v>393</v>
      </c>
      <c r="D458" s="6" t="s">
        <v>394</v>
      </c>
      <c r="E458" s="6"/>
      <c r="F458" s="6"/>
      <c r="G458" s="18">
        <v>4000</v>
      </c>
      <c r="H458" s="18">
        <v>4000</v>
      </c>
      <c r="I458" s="18">
        <v>0</v>
      </c>
      <c r="J458" s="264">
        <f t="shared" si="13"/>
        <v>0</v>
      </c>
      <c r="K458" s="34"/>
    </row>
    <row r="459" spans="1:11" s="2" customFormat="1" ht="15.75">
      <c r="A459" s="5"/>
      <c r="B459" s="6"/>
      <c r="C459" s="6" t="s">
        <v>90</v>
      </c>
      <c r="D459" s="6" t="s">
        <v>91</v>
      </c>
      <c r="E459" s="6"/>
      <c r="F459" s="6"/>
      <c r="G459" s="18">
        <f>SUM(G460)</f>
        <v>2000</v>
      </c>
      <c r="H459" s="18">
        <f>SUM(H460)</f>
        <v>2000</v>
      </c>
      <c r="I459" s="18">
        <f>SUM(I460)</f>
        <v>158</v>
      </c>
      <c r="J459" s="264">
        <f aca="true" t="shared" si="17" ref="J459:J464">I459/H459*100</f>
        <v>7.9</v>
      </c>
      <c r="K459" s="34"/>
    </row>
    <row r="460" spans="1:11" s="2" customFormat="1" ht="15.75">
      <c r="A460" s="5"/>
      <c r="B460" s="6"/>
      <c r="C460" s="6"/>
      <c r="D460" s="6" t="s">
        <v>93</v>
      </c>
      <c r="E460" s="6"/>
      <c r="F460" s="6"/>
      <c r="G460" s="18">
        <v>2000</v>
      </c>
      <c r="H460" s="18">
        <v>2000</v>
      </c>
      <c r="I460" s="265">
        <v>158</v>
      </c>
      <c r="J460" s="264">
        <f t="shared" si="17"/>
        <v>7.9</v>
      </c>
      <c r="K460" s="34"/>
    </row>
    <row r="461" spans="1:11" s="2" customFormat="1" ht="15.75">
      <c r="A461" s="11" t="s">
        <v>127</v>
      </c>
      <c r="B461" s="4"/>
      <c r="C461" s="4" t="s">
        <v>128</v>
      </c>
      <c r="D461" s="4"/>
      <c r="E461" s="59"/>
      <c r="F461" s="7"/>
      <c r="G461" s="237">
        <f>SUM(G462:G464)</f>
        <v>14695</v>
      </c>
      <c r="H461" s="237">
        <f>SUM(H462:H464)</f>
        <v>14695</v>
      </c>
      <c r="I461" s="237">
        <f>SUM(I462:I464)</f>
        <v>12224</v>
      </c>
      <c r="J461" s="264">
        <f t="shared" si="17"/>
        <v>83.18475671997277</v>
      </c>
      <c r="K461" s="34"/>
    </row>
    <row r="462" spans="1:11" s="2" customFormat="1" ht="15.75">
      <c r="A462" s="5"/>
      <c r="B462" s="6" t="s">
        <v>129</v>
      </c>
      <c r="C462" s="6"/>
      <c r="D462" s="6" t="s">
        <v>130</v>
      </c>
      <c r="E462" s="7"/>
      <c r="F462" s="7"/>
      <c r="G462" s="240">
        <v>11453</v>
      </c>
      <c r="H462" s="240">
        <v>11453</v>
      </c>
      <c r="I462" s="240">
        <v>9625</v>
      </c>
      <c r="J462" s="264">
        <f t="shared" si="17"/>
        <v>84.03911638871911</v>
      </c>
      <c r="K462" s="34"/>
    </row>
    <row r="463" spans="1:11" s="2" customFormat="1" ht="15.75">
      <c r="A463" s="5"/>
      <c r="B463" s="6" t="s">
        <v>357</v>
      </c>
      <c r="C463" s="6"/>
      <c r="D463" s="6" t="s">
        <v>358</v>
      </c>
      <c r="E463" s="7"/>
      <c r="F463" s="7"/>
      <c r="G463" s="240">
        <v>118</v>
      </c>
      <c r="H463" s="240">
        <v>118</v>
      </c>
      <c r="I463" s="240">
        <v>0</v>
      </c>
      <c r="J463" s="264">
        <f t="shared" si="17"/>
        <v>0</v>
      </c>
      <c r="K463" s="34"/>
    </row>
    <row r="464" spans="1:11" s="2" customFormat="1" ht="15.75">
      <c r="A464" s="5"/>
      <c r="B464" s="6" t="s">
        <v>131</v>
      </c>
      <c r="C464" s="6"/>
      <c r="D464" s="6" t="s">
        <v>132</v>
      </c>
      <c r="E464" s="7"/>
      <c r="F464" s="7"/>
      <c r="G464" s="240">
        <v>3124</v>
      </c>
      <c r="H464" s="240">
        <v>3124</v>
      </c>
      <c r="I464" s="240">
        <v>2599</v>
      </c>
      <c r="J464" s="264">
        <f t="shared" si="17"/>
        <v>83.19462227912933</v>
      </c>
      <c r="K464" s="34"/>
    </row>
    <row r="465" spans="1:11" s="2" customFormat="1" ht="15.75">
      <c r="A465" s="11" t="s">
        <v>133</v>
      </c>
      <c r="B465" s="4"/>
      <c r="C465" s="4" t="s">
        <v>134</v>
      </c>
      <c r="D465" s="4"/>
      <c r="E465" s="59"/>
      <c r="F465" s="7"/>
      <c r="G465" s="237">
        <f>SUM(G466:G467)</f>
        <v>0</v>
      </c>
      <c r="H465" s="237">
        <f>SUM(H466:H467)</f>
        <v>0</v>
      </c>
      <c r="I465" s="237">
        <f>SUM(I466:I467)</f>
        <v>583</v>
      </c>
      <c r="J465" s="264">
        <v>0</v>
      </c>
      <c r="K465" s="34"/>
    </row>
    <row r="466" spans="1:11" s="2" customFormat="1" ht="15.75">
      <c r="A466" s="5"/>
      <c r="B466" s="6" t="s">
        <v>135</v>
      </c>
      <c r="C466" s="6"/>
      <c r="D466" s="6" t="s">
        <v>139</v>
      </c>
      <c r="E466" s="7"/>
      <c r="F466" s="6"/>
      <c r="G466" s="238">
        <v>0</v>
      </c>
      <c r="H466" s="238">
        <v>0</v>
      </c>
      <c r="I466" s="238">
        <v>459</v>
      </c>
      <c r="J466" s="264">
        <v>0</v>
      </c>
      <c r="K466" s="34"/>
    </row>
    <row r="467" spans="1:11" s="2" customFormat="1" ht="15.75">
      <c r="A467" s="5"/>
      <c r="B467" s="6" t="s">
        <v>138</v>
      </c>
      <c r="C467" s="6"/>
      <c r="D467" s="6" t="s">
        <v>142</v>
      </c>
      <c r="E467" s="7"/>
      <c r="F467" s="6"/>
      <c r="G467" s="238">
        <v>0</v>
      </c>
      <c r="H467" s="238">
        <v>0</v>
      </c>
      <c r="I467" s="238">
        <v>124</v>
      </c>
      <c r="J467" s="264">
        <v>0</v>
      </c>
      <c r="K467" s="34"/>
    </row>
    <row r="468" spans="1:11" s="2" customFormat="1" ht="15.75">
      <c r="A468" s="5"/>
      <c r="B468" s="6"/>
      <c r="C468" s="6"/>
      <c r="D468" s="6"/>
      <c r="E468" s="7"/>
      <c r="F468" s="7"/>
      <c r="G468" s="240"/>
      <c r="H468" s="240"/>
      <c r="I468" s="240"/>
      <c r="J468" s="264"/>
      <c r="K468" s="34"/>
    </row>
    <row r="469" spans="1:11" s="2" customFormat="1" ht="15.75">
      <c r="A469" s="5"/>
      <c r="B469" s="6"/>
      <c r="C469" s="6"/>
      <c r="D469" s="6"/>
      <c r="E469" s="7"/>
      <c r="F469" s="6"/>
      <c r="G469" s="58"/>
      <c r="H469" s="58"/>
      <c r="I469" s="36"/>
      <c r="J469" s="264"/>
      <c r="K469" s="34"/>
    </row>
    <row r="470" spans="1:11" s="2" customFormat="1" ht="15.75">
      <c r="A470" s="5"/>
      <c r="B470" s="6"/>
      <c r="C470" s="6"/>
      <c r="D470" s="6"/>
      <c r="E470" s="7"/>
      <c r="F470" s="6"/>
      <c r="G470" s="58"/>
      <c r="H470" s="58"/>
      <c r="I470" s="36"/>
      <c r="J470" s="264"/>
      <c r="K470" s="34"/>
    </row>
    <row r="471" spans="1:11" s="13" customFormat="1" ht="15.75">
      <c r="A471" s="221" t="s">
        <v>377</v>
      </c>
      <c r="B471" s="225"/>
      <c r="C471" s="225"/>
      <c r="D471" s="225"/>
      <c r="E471" s="225"/>
      <c r="F471" s="225"/>
      <c r="G471" s="226">
        <f>SUM(G472+G477)</f>
        <v>10160</v>
      </c>
      <c r="H471" s="226">
        <f>SUM(H472+H477)</f>
        <v>10160</v>
      </c>
      <c r="I471" s="226">
        <f>SUM(I472+I477)</f>
        <v>0</v>
      </c>
      <c r="J471" s="264">
        <f>I471/H471*100</f>
        <v>0</v>
      </c>
      <c r="K471" s="45"/>
    </row>
    <row r="472" spans="1:11" s="2" customFormat="1" ht="15.75">
      <c r="A472" s="11" t="s">
        <v>46</v>
      </c>
      <c r="B472" s="4"/>
      <c r="C472" s="4" t="s">
        <v>47</v>
      </c>
      <c r="D472" s="53"/>
      <c r="E472" s="4"/>
      <c r="F472" s="6"/>
      <c r="G472" s="77">
        <f>SUM(G473+G475)</f>
        <v>0</v>
      </c>
      <c r="H472" s="77">
        <f>SUM(H473+H475)</f>
        <v>0</v>
      </c>
      <c r="I472" s="77">
        <f>SUM(I473+I475)</f>
        <v>0</v>
      </c>
      <c r="J472" s="264">
        <v>0</v>
      </c>
      <c r="K472" s="34"/>
    </row>
    <row r="473" spans="1:11" s="55" customFormat="1" ht="15.75">
      <c r="A473" s="9"/>
      <c r="B473" s="8" t="s">
        <v>67</v>
      </c>
      <c r="C473" s="8"/>
      <c r="D473" s="8" t="s">
        <v>68</v>
      </c>
      <c r="E473" s="8"/>
      <c r="F473" s="8"/>
      <c r="G473" s="200">
        <f>SUM(G474)</f>
        <v>0</v>
      </c>
      <c r="H473" s="200">
        <f>SUM(H474)</f>
        <v>0</v>
      </c>
      <c r="I473" s="200">
        <f>SUM(I474)</f>
        <v>0</v>
      </c>
      <c r="J473" s="264">
        <v>0</v>
      </c>
      <c r="K473" s="54"/>
    </row>
    <row r="474" spans="1:11" s="2" customFormat="1" ht="15.75">
      <c r="A474" s="5"/>
      <c r="B474" s="6"/>
      <c r="C474" s="6" t="s">
        <v>74</v>
      </c>
      <c r="D474" s="6" t="s">
        <v>6</v>
      </c>
      <c r="E474" s="6"/>
      <c r="F474" s="6"/>
      <c r="G474" s="18">
        <v>0</v>
      </c>
      <c r="H474" s="18">
        <v>0</v>
      </c>
      <c r="I474" s="18">
        <v>0</v>
      </c>
      <c r="J474" s="264">
        <v>0</v>
      </c>
      <c r="K474" s="34"/>
    </row>
    <row r="475" spans="1:11" s="55" customFormat="1" ht="15.75">
      <c r="A475" s="9"/>
      <c r="B475" s="8" t="s">
        <v>86</v>
      </c>
      <c r="C475" s="8"/>
      <c r="D475" s="8" t="s">
        <v>87</v>
      </c>
      <c r="E475" s="8"/>
      <c r="F475" s="8"/>
      <c r="G475" s="200">
        <f>SUM(G476)</f>
        <v>0</v>
      </c>
      <c r="H475" s="200">
        <f>SUM(H476)</f>
        <v>0</v>
      </c>
      <c r="I475" s="200">
        <f>SUM(I476)</f>
        <v>0</v>
      </c>
      <c r="J475" s="264">
        <v>0</v>
      </c>
      <c r="K475" s="54"/>
    </row>
    <row r="476" spans="1:11" s="2" customFormat="1" ht="15.75">
      <c r="A476" s="5"/>
      <c r="B476" s="6"/>
      <c r="C476" s="6" t="s">
        <v>88</v>
      </c>
      <c r="D476" s="6" t="s">
        <v>89</v>
      </c>
      <c r="E476" s="6"/>
      <c r="F476" s="6"/>
      <c r="G476" s="18">
        <v>0</v>
      </c>
      <c r="H476" s="18">
        <v>0</v>
      </c>
      <c r="I476" s="18">
        <v>0</v>
      </c>
      <c r="J476" s="264">
        <v>0</v>
      </c>
      <c r="K476" s="34"/>
    </row>
    <row r="477" spans="1:11" s="2" customFormat="1" ht="15.75">
      <c r="A477" s="11" t="s">
        <v>133</v>
      </c>
      <c r="B477" s="4"/>
      <c r="C477" s="4" t="s">
        <v>134</v>
      </c>
      <c r="D477" s="4"/>
      <c r="E477" s="59"/>
      <c r="F477" s="7"/>
      <c r="G477" s="237">
        <f>SUM(G478:G480)</f>
        <v>10160</v>
      </c>
      <c r="H477" s="237">
        <f>SUM(H478:H480)</f>
        <v>10160</v>
      </c>
      <c r="I477" s="237">
        <f>SUM(I478:I480)</f>
        <v>0</v>
      </c>
      <c r="J477" s="264">
        <f>I477/H477*100</f>
        <v>0</v>
      </c>
      <c r="K477" s="34"/>
    </row>
    <row r="478" spans="1:11" s="2" customFormat="1" ht="15.75">
      <c r="A478" s="5"/>
      <c r="B478" s="6" t="s">
        <v>135</v>
      </c>
      <c r="C478" s="6"/>
      <c r="D478" s="6" t="s">
        <v>139</v>
      </c>
      <c r="E478" s="7"/>
      <c r="F478" s="7"/>
      <c r="G478" s="240">
        <v>8000</v>
      </c>
      <c r="H478" s="240">
        <v>8000</v>
      </c>
      <c r="I478" s="240">
        <v>0</v>
      </c>
      <c r="J478" s="264">
        <f>I478/H478*100</f>
        <v>0</v>
      </c>
      <c r="K478" s="34"/>
    </row>
    <row r="479" spans="1:11" s="2" customFormat="1" ht="15.75">
      <c r="A479" s="5"/>
      <c r="B479" s="6" t="s">
        <v>138</v>
      </c>
      <c r="C479" s="6"/>
      <c r="D479" s="6" t="s">
        <v>142</v>
      </c>
      <c r="E479" s="7"/>
      <c r="F479" s="7"/>
      <c r="G479" s="240">
        <v>2160</v>
      </c>
      <c r="H479" s="240">
        <v>2160</v>
      </c>
      <c r="I479" s="240">
        <v>0</v>
      </c>
      <c r="J479" s="264">
        <f>I479/H479*100</f>
        <v>0</v>
      </c>
      <c r="K479" s="34"/>
    </row>
    <row r="480" spans="1:11" s="2" customFormat="1" ht="15.75">
      <c r="A480" s="5"/>
      <c r="B480" s="6"/>
      <c r="C480" s="6"/>
      <c r="D480" s="6"/>
      <c r="E480" s="7"/>
      <c r="F480" s="7"/>
      <c r="G480" s="74"/>
      <c r="H480" s="74"/>
      <c r="I480" s="18"/>
      <c r="J480" s="264"/>
      <c r="K480" s="34"/>
    </row>
    <row r="481" spans="1:11" s="2" customFormat="1" ht="15.75">
      <c r="A481" s="11"/>
      <c r="B481" s="4"/>
      <c r="C481" s="6"/>
      <c r="D481" s="6"/>
      <c r="E481" s="6"/>
      <c r="F481" s="6"/>
      <c r="G481" s="18"/>
      <c r="H481" s="18"/>
      <c r="I481" s="36"/>
      <c r="J481" s="264"/>
      <c r="K481" s="34"/>
    </row>
    <row r="482" spans="1:11" s="2" customFormat="1" ht="15.75">
      <c r="A482" s="221" t="s">
        <v>235</v>
      </c>
      <c r="B482" s="225"/>
      <c r="C482" s="222"/>
      <c r="D482" s="222"/>
      <c r="E482" s="222"/>
      <c r="F482" s="222"/>
      <c r="G482" s="226">
        <f>SUM(G483+G489+G493)</f>
        <v>1973</v>
      </c>
      <c r="H482" s="226">
        <f>SUM(H483+H489+H493)</f>
        <v>1973</v>
      </c>
      <c r="I482" s="226">
        <f>SUM(I483+I489+I493)</f>
        <v>2176</v>
      </c>
      <c r="J482" s="264">
        <f aca="true" t="shared" si="18" ref="J482:J487">I482/H482*100</f>
        <v>110.2889001520527</v>
      </c>
      <c r="K482" s="34"/>
    </row>
    <row r="483" spans="1:11" s="2" customFormat="1" ht="15.75">
      <c r="A483" s="11" t="s">
        <v>31</v>
      </c>
      <c r="B483" s="4"/>
      <c r="C483" s="4" t="s">
        <v>11</v>
      </c>
      <c r="D483" s="4"/>
      <c r="E483" s="4"/>
      <c r="F483" s="6">
        <v>2</v>
      </c>
      <c r="G483" s="77">
        <f aca="true" t="shared" si="19" ref="G483:I484">SUM(G484)</f>
        <v>1706</v>
      </c>
      <c r="H483" s="77">
        <f t="shared" si="19"/>
        <v>1706</v>
      </c>
      <c r="I483" s="77">
        <f t="shared" si="19"/>
        <v>1673</v>
      </c>
      <c r="J483" s="264">
        <f t="shared" si="18"/>
        <v>98.06565064478312</v>
      </c>
      <c r="K483" s="34"/>
    </row>
    <row r="484" spans="1:11" s="2" customFormat="1" ht="15.75">
      <c r="A484" s="5"/>
      <c r="B484" s="6" t="s">
        <v>32</v>
      </c>
      <c r="C484" s="6"/>
      <c r="D484" s="6" t="s">
        <v>33</v>
      </c>
      <c r="E484" s="6"/>
      <c r="F484" s="6"/>
      <c r="G484" s="18">
        <f t="shared" si="19"/>
        <v>1706</v>
      </c>
      <c r="H484" s="18">
        <f t="shared" si="19"/>
        <v>1706</v>
      </c>
      <c r="I484" s="18">
        <f t="shared" si="19"/>
        <v>1673</v>
      </c>
      <c r="J484" s="264">
        <f t="shared" si="18"/>
        <v>98.06565064478312</v>
      </c>
      <c r="K484" s="34"/>
    </row>
    <row r="485" spans="1:11" s="2" customFormat="1" ht="15.75">
      <c r="A485" s="5"/>
      <c r="B485" s="6"/>
      <c r="C485" s="6" t="s">
        <v>34</v>
      </c>
      <c r="D485" s="6" t="s">
        <v>35</v>
      </c>
      <c r="E485" s="6"/>
      <c r="F485" s="6"/>
      <c r="G485" s="18">
        <f>SUM(G486:G487)</f>
        <v>1706</v>
      </c>
      <c r="H485" s="18">
        <f>SUM(H486:H487)</f>
        <v>1706</v>
      </c>
      <c r="I485" s="18">
        <f>SUM(I486:I488)</f>
        <v>1673</v>
      </c>
      <c r="J485" s="264">
        <f t="shared" si="18"/>
        <v>98.06565064478312</v>
      </c>
      <c r="K485" s="34"/>
    </row>
    <row r="486" spans="1:11" s="2" customFormat="1" ht="15.75">
      <c r="A486" s="5"/>
      <c r="B486" s="6"/>
      <c r="C486" s="6"/>
      <c r="D486" s="6" t="s">
        <v>217</v>
      </c>
      <c r="E486" s="6"/>
      <c r="F486" s="6"/>
      <c r="G486" s="18">
        <v>1546</v>
      </c>
      <c r="H486" s="18">
        <v>1546</v>
      </c>
      <c r="I486" s="18">
        <v>1527</v>
      </c>
      <c r="J486" s="264">
        <f t="shared" si="18"/>
        <v>98.77102199223803</v>
      </c>
      <c r="K486" s="34"/>
    </row>
    <row r="487" spans="1:11" s="2" customFormat="1" ht="15.75">
      <c r="A487" s="5"/>
      <c r="B487" s="6"/>
      <c r="C487" s="6"/>
      <c r="D487" s="6" t="s">
        <v>228</v>
      </c>
      <c r="E487" s="6"/>
      <c r="F487" s="6"/>
      <c r="G487" s="18">
        <v>160</v>
      </c>
      <c r="H487" s="18">
        <v>160</v>
      </c>
      <c r="I487" s="18">
        <v>106</v>
      </c>
      <c r="J487" s="264">
        <f t="shared" si="18"/>
        <v>66.25</v>
      </c>
      <c r="K487" s="34"/>
    </row>
    <row r="488" spans="1:11" s="2" customFormat="1" ht="15.75">
      <c r="A488" s="5"/>
      <c r="B488" s="6"/>
      <c r="C488" s="6"/>
      <c r="D488" s="6" t="s">
        <v>423</v>
      </c>
      <c r="E488" s="6"/>
      <c r="F488" s="6"/>
      <c r="G488" s="18">
        <v>0</v>
      </c>
      <c r="H488" s="18">
        <v>0</v>
      </c>
      <c r="I488" s="18">
        <v>40</v>
      </c>
      <c r="J488" s="264">
        <v>0</v>
      </c>
      <c r="K488" s="34"/>
    </row>
    <row r="489" spans="1:11" s="2" customFormat="1" ht="15.75" customHeight="1">
      <c r="A489" s="11" t="s">
        <v>44</v>
      </c>
      <c r="B489" s="4"/>
      <c r="C489" s="4" t="s">
        <v>45</v>
      </c>
      <c r="D489" s="52"/>
      <c r="E489" s="52"/>
      <c r="F489" s="12"/>
      <c r="G489" s="77">
        <f>SUM(G490:G492)</f>
        <v>267</v>
      </c>
      <c r="H489" s="77">
        <f>SUM(H490:H492)</f>
        <v>267</v>
      </c>
      <c r="I489" s="77">
        <f>SUM(I490:I492)</f>
        <v>259</v>
      </c>
      <c r="J489" s="264">
        <f>I489/H489*100</f>
        <v>97.00374531835206</v>
      </c>
      <c r="K489" s="34"/>
    </row>
    <row r="490" spans="1:12" s="2" customFormat="1" ht="15.75">
      <c r="A490" s="5"/>
      <c r="B490" s="6"/>
      <c r="C490" s="6"/>
      <c r="D490" s="6" t="s">
        <v>23</v>
      </c>
      <c r="E490" s="6"/>
      <c r="F490" s="6"/>
      <c r="G490" s="17">
        <v>210</v>
      </c>
      <c r="H490" s="17">
        <v>210</v>
      </c>
      <c r="I490" s="17">
        <v>217</v>
      </c>
      <c r="J490" s="264">
        <f>I490/H490*100</f>
        <v>103.33333333333334</v>
      </c>
      <c r="K490" s="34"/>
      <c r="L490" s="24"/>
    </row>
    <row r="491" spans="1:12" s="2" customFormat="1" ht="15.75">
      <c r="A491" s="5"/>
      <c r="B491" s="6"/>
      <c r="C491" s="6"/>
      <c r="D491" s="6" t="s">
        <v>48</v>
      </c>
      <c r="E491" s="6"/>
      <c r="F491" s="6"/>
      <c r="G491" s="17">
        <v>27</v>
      </c>
      <c r="H491" s="17">
        <v>27</v>
      </c>
      <c r="I491" s="17">
        <v>10</v>
      </c>
      <c r="J491" s="264">
        <f>I491/H491*100</f>
        <v>37.03703703703704</v>
      </c>
      <c r="K491" s="34"/>
      <c r="L491" s="24"/>
    </row>
    <row r="492" spans="1:12" s="2" customFormat="1" ht="15.75">
      <c r="A492" s="5"/>
      <c r="B492" s="6"/>
      <c r="C492" s="6"/>
      <c r="D492" s="6" t="s">
        <v>49</v>
      </c>
      <c r="E492" s="6"/>
      <c r="F492" s="6"/>
      <c r="G492" s="17">
        <v>30</v>
      </c>
      <c r="H492" s="17">
        <v>30</v>
      </c>
      <c r="I492" s="17">
        <v>32</v>
      </c>
      <c r="J492" s="264">
        <f>I492/H492*100</f>
        <v>106.66666666666667</v>
      </c>
      <c r="K492" s="34"/>
      <c r="L492" s="24"/>
    </row>
    <row r="493" spans="1:11" s="2" customFormat="1" ht="15.75">
      <c r="A493" s="11" t="s">
        <v>46</v>
      </c>
      <c r="B493" s="4"/>
      <c r="C493" s="4" t="s">
        <v>47</v>
      </c>
      <c r="D493" s="53"/>
      <c r="E493" s="4"/>
      <c r="F493" s="6"/>
      <c r="G493" s="77">
        <f>SUM(G494+G498)</f>
        <v>0</v>
      </c>
      <c r="H493" s="77">
        <f>SUM(H494+H498)</f>
        <v>0</v>
      </c>
      <c r="I493" s="77">
        <f>SUM(I494+I498+I500)</f>
        <v>244</v>
      </c>
      <c r="J493" s="264">
        <v>0</v>
      </c>
      <c r="K493" s="34"/>
    </row>
    <row r="494" spans="1:11" s="55" customFormat="1" ht="15.75">
      <c r="A494" s="9"/>
      <c r="B494" s="8" t="s">
        <v>50</v>
      </c>
      <c r="C494" s="8"/>
      <c r="D494" s="8" t="s">
        <v>3</v>
      </c>
      <c r="E494" s="9"/>
      <c r="F494" s="9"/>
      <c r="G494" s="19">
        <f>SUM(G495)</f>
        <v>0</v>
      </c>
      <c r="H494" s="19">
        <f>SUM(H495)</f>
        <v>0</v>
      </c>
      <c r="I494" s="19">
        <f>SUM(I495)</f>
        <v>177</v>
      </c>
      <c r="J494" s="264">
        <v>0</v>
      </c>
      <c r="K494" s="54"/>
    </row>
    <row r="495" spans="1:11" s="2" customFormat="1" ht="15.75">
      <c r="A495" s="5"/>
      <c r="B495" s="6"/>
      <c r="C495" s="6" t="s">
        <v>53</v>
      </c>
      <c r="D495" s="6" t="s">
        <v>54</v>
      </c>
      <c r="E495" s="6"/>
      <c r="F495" s="6"/>
      <c r="G495" s="18">
        <f>SUM(G496:G496)</f>
        <v>0</v>
      </c>
      <c r="H495" s="18">
        <f>SUM(H496:H496)</f>
        <v>0</v>
      </c>
      <c r="I495" s="18">
        <f>SUM(I496:I497)</f>
        <v>177</v>
      </c>
      <c r="J495" s="264">
        <v>0</v>
      </c>
      <c r="K495" s="34"/>
    </row>
    <row r="496" spans="1:11" s="2" customFormat="1" ht="15.75">
      <c r="A496" s="11"/>
      <c r="B496" s="4"/>
      <c r="C496" s="4"/>
      <c r="D496" s="53"/>
      <c r="E496" s="6" t="s">
        <v>58</v>
      </c>
      <c r="F496" s="6"/>
      <c r="G496" s="18">
        <v>0</v>
      </c>
      <c r="H496" s="18">
        <v>0</v>
      </c>
      <c r="I496" s="18">
        <v>0</v>
      </c>
      <c r="J496" s="264">
        <v>0</v>
      </c>
      <c r="K496" s="34"/>
    </row>
    <row r="497" spans="1:11" s="2" customFormat="1" ht="15.75">
      <c r="A497" s="11"/>
      <c r="B497" s="4"/>
      <c r="C497" s="4"/>
      <c r="D497" s="53"/>
      <c r="E497" s="6" t="s">
        <v>15</v>
      </c>
      <c r="F497" s="6"/>
      <c r="G497" s="18">
        <v>0</v>
      </c>
      <c r="H497" s="18">
        <v>0</v>
      </c>
      <c r="I497" s="18">
        <v>177</v>
      </c>
      <c r="J497" s="264">
        <v>0</v>
      </c>
      <c r="K497" s="34"/>
    </row>
    <row r="498" spans="1:11" s="55" customFormat="1" ht="15.75">
      <c r="A498" s="9"/>
      <c r="B498" s="8" t="s">
        <v>86</v>
      </c>
      <c r="C498" s="8"/>
      <c r="D498" s="8" t="s">
        <v>87</v>
      </c>
      <c r="E498" s="8"/>
      <c r="F498" s="8"/>
      <c r="G498" s="19">
        <f>SUM(G499)</f>
        <v>0</v>
      </c>
      <c r="H498" s="19">
        <f>SUM(H499)</f>
        <v>0</v>
      </c>
      <c r="I498" s="19">
        <f>SUM(I499)</f>
        <v>47</v>
      </c>
      <c r="J498" s="264">
        <v>0</v>
      </c>
      <c r="K498" s="54"/>
    </row>
    <row r="499" spans="1:11" s="2" customFormat="1" ht="15.75">
      <c r="A499" s="5"/>
      <c r="B499" s="6"/>
      <c r="C499" s="6" t="s">
        <v>88</v>
      </c>
      <c r="D499" s="6" t="s">
        <v>89</v>
      </c>
      <c r="E499" s="6"/>
      <c r="F499" s="6"/>
      <c r="G499" s="18">
        <v>0</v>
      </c>
      <c r="H499" s="18">
        <v>0</v>
      </c>
      <c r="I499" s="18">
        <v>47</v>
      </c>
      <c r="J499" s="264">
        <v>0</v>
      </c>
      <c r="K499" s="34"/>
    </row>
    <row r="500" spans="1:11" s="55" customFormat="1" ht="15.75">
      <c r="A500" s="9"/>
      <c r="B500" s="8" t="s">
        <v>79</v>
      </c>
      <c r="C500" s="8"/>
      <c r="D500" s="8" t="s">
        <v>80</v>
      </c>
      <c r="E500" s="8"/>
      <c r="F500" s="8"/>
      <c r="G500" s="200">
        <f aca="true" t="shared" si="20" ref="G500:I501">SUM(G501)</f>
        <v>0</v>
      </c>
      <c r="H500" s="200">
        <f t="shared" si="20"/>
        <v>0</v>
      </c>
      <c r="I500" s="200">
        <f t="shared" si="20"/>
        <v>20</v>
      </c>
      <c r="J500" s="264">
        <v>0</v>
      </c>
      <c r="K500" s="54"/>
    </row>
    <row r="501" spans="1:11" s="2" customFormat="1" ht="15.75">
      <c r="A501" s="5"/>
      <c r="B501" s="6"/>
      <c r="C501" s="6" t="s">
        <v>81</v>
      </c>
      <c r="D501" s="6" t="s">
        <v>82</v>
      </c>
      <c r="E501" s="6"/>
      <c r="F501" s="6"/>
      <c r="G501" s="18">
        <f t="shared" si="20"/>
        <v>0</v>
      </c>
      <c r="H501" s="18">
        <f t="shared" si="20"/>
        <v>0</v>
      </c>
      <c r="I501" s="18">
        <f t="shared" si="20"/>
        <v>20</v>
      </c>
      <c r="J501" s="264">
        <v>0</v>
      </c>
      <c r="K501" s="34"/>
    </row>
    <row r="502" spans="1:11" s="2" customFormat="1" ht="15.75">
      <c r="A502" s="5"/>
      <c r="B502" s="6"/>
      <c r="C502" s="6"/>
      <c r="D502" s="6"/>
      <c r="E502" s="6" t="s">
        <v>10</v>
      </c>
      <c r="F502" s="6"/>
      <c r="G502" s="18">
        <v>0</v>
      </c>
      <c r="H502" s="18">
        <v>0</v>
      </c>
      <c r="I502" s="18">
        <v>20</v>
      </c>
      <c r="J502" s="264">
        <v>0</v>
      </c>
      <c r="K502" s="34"/>
    </row>
    <row r="503" spans="1:11" s="2" customFormat="1" ht="15.75">
      <c r="A503" s="5"/>
      <c r="B503" s="6"/>
      <c r="C503" s="6"/>
      <c r="D503" s="6"/>
      <c r="E503" s="6"/>
      <c r="F503" s="6"/>
      <c r="G503" s="18"/>
      <c r="H503" s="18"/>
      <c r="I503" s="18"/>
      <c r="J503" s="264"/>
      <c r="K503" s="34"/>
    </row>
    <row r="504" spans="1:11" s="2" customFormat="1" ht="15.75">
      <c r="A504" s="5"/>
      <c r="B504" s="6"/>
      <c r="C504" s="6"/>
      <c r="D504" s="6"/>
      <c r="E504" s="6"/>
      <c r="F504" s="6"/>
      <c r="G504" s="18"/>
      <c r="H504" s="18"/>
      <c r="I504" s="18"/>
      <c r="J504" s="264"/>
      <c r="K504" s="34"/>
    </row>
    <row r="505" spans="1:11" s="2" customFormat="1" ht="15.75">
      <c r="A505" s="5"/>
      <c r="B505" s="6"/>
      <c r="C505" s="6"/>
      <c r="D505" s="6"/>
      <c r="E505" s="6"/>
      <c r="F505" s="6"/>
      <c r="G505" s="18"/>
      <c r="H505" s="18"/>
      <c r="I505" s="36"/>
      <c r="J505" s="264"/>
      <c r="K505" s="34"/>
    </row>
    <row r="506" spans="1:11" s="2" customFormat="1" ht="15.75">
      <c r="A506" s="221" t="s">
        <v>264</v>
      </c>
      <c r="B506" s="225"/>
      <c r="C506" s="222"/>
      <c r="D506" s="222"/>
      <c r="E506" s="222"/>
      <c r="F506" s="222"/>
      <c r="G506" s="226">
        <f>SUM(G507+G513+G517)</f>
        <v>4000</v>
      </c>
      <c r="H506" s="226">
        <f>SUM(H507+H513+H517)</f>
        <v>4000</v>
      </c>
      <c r="I506" s="226">
        <f>SUM(I507+I513+I517)</f>
        <v>947</v>
      </c>
      <c r="J506" s="264">
        <f aca="true" t="shared" si="21" ref="J506:J511">I506/H506*100</f>
        <v>23.674999999999997</v>
      </c>
      <c r="K506" s="34"/>
    </row>
    <row r="507" spans="1:11" s="2" customFormat="1" ht="15.75">
      <c r="A507" s="11" t="s">
        <v>31</v>
      </c>
      <c r="B507" s="4"/>
      <c r="C507" s="4" t="s">
        <v>11</v>
      </c>
      <c r="D507" s="4"/>
      <c r="E507" s="4"/>
      <c r="F507" s="6">
        <v>2</v>
      </c>
      <c r="G507" s="77">
        <f aca="true" t="shared" si="22" ref="G507:I508">SUM(G508)</f>
        <v>3462</v>
      </c>
      <c r="H507" s="77">
        <f t="shared" si="22"/>
        <v>3462</v>
      </c>
      <c r="I507" s="77">
        <f t="shared" si="22"/>
        <v>813</v>
      </c>
      <c r="J507" s="264">
        <f t="shared" si="21"/>
        <v>23.483535528596185</v>
      </c>
      <c r="K507" s="34"/>
    </row>
    <row r="508" spans="1:11" s="2" customFormat="1" ht="15.75">
      <c r="A508" s="5"/>
      <c r="B508" s="6" t="s">
        <v>32</v>
      </c>
      <c r="C508" s="6"/>
      <c r="D508" s="6" t="s">
        <v>33</v>
      </c>
      <c r="E508" s="6"/>
      <c r="F508" s="6"/>
      <c r="G508" s="18">
        <f t="shared" si="22"/>
        <v>3462</v>
      </c>
      <c r="H508" s="18">
        <f t="shared" si="22"/>
        <v>3462</v>
      </c>
      <c r="I508" s="18">
        <v>813</v>
      </c>
      <c r="J508" s="264">
        <f t="shared" si="21"/>
        <v>23.483535528596185</v>
      </c>
      <c r="K508" s="34"/>
    </row>
    <row r="509" spans="1:11" s="2" customFormat="1" ht="15.75">
      <c r="A509" s="5"/>
      <c r="B509" s="6"/>
      <c r="C509" s="6" t="s">
        <v>34</v>
      </c>
      <c r="D509" s="6" t="s">
        <v>35</v>
      </c>
      <c r="E509" s="6"/>
      <c r="F509" s="6"/>
      <c r="G509" s="18">
        <f>SUM(G510:G511)</f>
        <v>3462</v>
      </c>
      <c r="H509" s="18">
        <f>SUM(H510:H511)</f>
        <v>3462</v>
      </c>
      <c r="I509" s="18">
        <v>812</v>
      </c>
      <c r="J509" s="264">
        <f t="shared" si="21"/>
        <v>23.45465049104564</v>
      </c>
      <c r="K509" s="34"/>
    </row>
    <row r="510" spans="1:11" s="2" customFormat="1" ht="15.75">
      <c r="A510" s="5"/>
      <c r="B510" s="6"/>
      <c r="C510" s="6"/>
      <c r="D510" s="6" t="s">
        <v>217</v>
      </c>
      <c r="E510" s="6"/>
      <c r="F510" s="6"/>
      <c r="G510" s="18">
        <v>3142</v>
      </c>
      <c r="H510" s="18">
        <v>3142</v>
      </c>
      <c r="I510" s="18">
        <v>726</v>
      </c>
      <c r="J510" s="264">
        <f t="shared" si="21"/>
        <v>23.106301718650542</v>
      </c>
      <c r="K510" s="34"/>
    </row>
    <row r="511" spans="1:11" s="2" customFormat="1" ht="15.75">
      <c r="A511" s="5"/>
      <c r="B511" s="6"/>
      <c r="C511" s="6"/>
      <c r="D511" s="6" t="s">
        <v>228</v>
      </c>
      <c r="E511" s="6"/>
      <c r="F511" s="6"/>
      <c r="G511" s="18">
        <v>320</v>
      </c>
      <c r="H511" s="18">
        <v>320</v>
      </c>
      <c r="I511" s="18">
        <v>74</v>
      </c>
      <c r="J511" s="264">
        <f t="shared" si="21"/>
        <v>23.125</v>
      </c>
      <c r="K511" s="34"/>
    </row>
    <row r="512" spans="1:11" s="2" customFormat="1" ht="15.75">
      <c r="A512" s="5"/>
      <c r="B512" s="6"/>
      <c r="C512" s="6"/>
      <c r="D512" s="6" t="s">
        <v>424</v>
      </c>
      <c r="E512" s="6"/>
      <c r="F512" s="6"/>
      <c r="G512" s="18">
        <v>0</v>
      </c>
      <c r="H512" s="18">
        <v>0</v>
      </c>
      <c r="I512" s="18">
        <v>13</v>
      </c>
      <c r="J512" s="264">
        <v>0</v>
      </c>
      <c r="K512" s="34"/>
    </row>
    <row r="513" spans="1:11" s="2" customFormat="1" ht="15.75" customHeight="1">
      <c r="A513" s="11" t="s">
        <v>44</v>
      </c>
      <c r="B513" s="4"/>
      <c r="C513" s="4" t="s">
        <v>45</v>
      </c>
      <c r="D513" s="52"/>
      <c r="E513" s="52"/>
      <c r="F513" s="12"/>
      <c r="G513" s="77">
        <f>SUM(G514:G516)</f>
        <v>538</v>
      </c>
      <c r="H513" s="77">
        <f>SUM(H514:H516)</f>
        <v>538</v>
      </c>
      <c r="I513" s="77">
        <f>SUM(I514:I516)</f>
        <v>134</v>
      </c>
      <c r="J513" s="264">
        <f>I513/H513*100</f>
        <v>24.907063197026023</v>
      </c>
      <c r="K513" s="34"/>
    </row>
    <row r="514" spans="1:12" s="2" customFormat="1" ht="15.75">
      <c r="A514" s="5"/>
      <c r="B514" s="6"/>
      <c r="C514" s="6"/>
      <c r="D514" s="6" t="s">
        <v>23</v>
      </c>
      <c r="E514" s="6"/>
      <c r="F514" s="6"/>
      <c r="G514" s="17">
        <v>424</v>
      </c>
      <c r="H514" s="17">
        <v>424</v>
      </c>
      <c r="I514" s="17">
        <v>103</v>
      </c>
      <c r="J514" s="264">
        <f>I514/H514*100</f>
        <v>24.29245283018868</v>
      </c>
      <c r="K514" s="34"/>
      <c r="L514" s="24"/>
    </row>
    <row r="515" spans="1:12" s="2" customFormat="1" ht="15.75">
      <c r="A515" s="5"/>
      <c r="B515" s="6"/>
      <c r="C515" s="6"/>
      <c r="D515" s="6" t="s">
        <v>48</v>
      </c>
      <c r="E515" s="6"/>
      <c r="F515" s="6"/>
      <c r="G515" s="17">
        <v>53</v>
      </c>
      <c r="H515" s="17">
        <v>53</v>
      </c>
      <c r="I515" s="17">
        <v>12</v>
      </c>
      <c r="J515" s="264">
        <f>I515/H515*100</f>
        <v>22.641509433962266</v>
      </c>
      <c r="K515" s="34"/>
      <c r="L515" s="24"/>
    </row>
    <row r="516" spans="1:12" s="2" customFormat="1" ht="15.75">
      <c r="A516" s="5"/>
      <c r="B516" s="6"/>
      <c r="C516" s="6"/>
      <c r="D516" s="6" t="s">
        <v>49</v>
      </c>
      <c r="E516" s="6"/>
      <c r="F516" s="6"/>
      <c r="G516" s="17">
        <v>61</v>
      </c>
      <c r="H516" s="17">
        <v>61</v>
      </c>
      <c r="I516" s="17">
        <v>19</v>
      </c>
      <c r="J516" s="264">
        <f>I516/H516*100</f>
        <v>31.147540983606557</v>
      </c>
      <c r="K516" s="34"/>
      <c r="L516" s="24"/>
    </row>
    <row r="517" spans="1:11" s="2" customFormat="1" ht="15.75">
      <c r="A517" s="11" t="s">
        <v>46</v>
      </c>
      <c r="B517" s="4"/>
      <c r="C517" s="4" t="s">
        <v>47</v>
      </c>
      <c r="D517" s="53"/>
      <c r="E517" s="4"/>
      <c r="F517" s="6"/>
      <c r="G517" s="77">
        <f>SUM(G518+G521)</f>
        <v>0</v>
      </c>
      <c r="H517" s="77">
        <f>SUM(H518+H521)</f>
        <v>0</v>
      </c>
      <c r="I517" s="77">
        <f>SUM(I518+I521)</f>
        <v>0</v>
      </c>
      <c r="J517" s="264">
        <v>0</v>
      </c>
      <c r="K517" s="34"/>
    </row>
    <row r="518" spans="1:11" s="55" customFormat="1" ht="15.75">
      <c r="A518" s="9"/>
      <c r="B518" s="8" t="s">
        <v>50</v>
      </c>
      <c r="C518" s="8"/>
      <c r="D518" s="8" t="s">
        <v>3</v>
      </c>
      <c r="E518" s="9"/>
      <c r="F518" s="9"/>
      <c r="G518" s="19">
        <f>SUM(G519)</f>
        <v>0</v>
      </c>
      <c r="H518" s="19">
        <f>SUM(H519)</f>
        <v>0</v>
      </c>
      <c r="I518" s="19">
        <f>SUM(I519)</f>
        <v>0</v>
      </c>
      <c r="J518" s="264">
        <v>0</v>
      </c>
      <c r="K518" s="54"/>
    </row>
    <row r="519" spans="1:11" s="2" customFormat="1" ht="15.75">
      <c r="A519" s="5"/>
      <c r="B519" s="6"/>
      <c r="C519" s="6" t="s">
        <v>53</v>
      </c>
      <c r="D519" s="6" t="s">
        <v>54</v>
      </c>
      <c r="E519" s="6"/>
      <c r="F519" s="6"/>
      <c r="G519" s="18">
        <f>SUM(G520:G520)</f>
        <v>0</v>
      </c>
      <c r="H519" s="18">
        <f>SUM(H520:H520)</f>
        <v>0</v>
      </c>
      <c r="I519" s="18">
        <f>SUM(I520:I520)</f>
        <v>0</v>
      </c>
      <c r="J519" s="264">
        <v>0</v>
      </c>
      <c r="K519" s="34"/>
    </row>
    <row r="520" spans="1:11" s="2" customFormat="1" ht="15.75">
      <c r="A520" s="11"/>
      <c r="B520" s="4"/>
      <c r="C520" s="4"/>
      <c r="D520" s="53"/>
      <c r="E520" s="6" t="s">
        <v>58</v>
      </c>
      <c r="F520" s="6"/>
      <c r="G520" s="18">
        <v>0</v>
      </c>
      <c r="H520" s="18">
        <v>0</v>
      </c>
      <c r="I520" s="18">
        <v>0</v>
      </c>
      <c r="J520" s="264">
        <v>0</v>
      </c>
      <c r="K520" s="34"/>
    </row>
    <row r="521" spans="1:11" s="55" customFormat="1" ht="15.75">
      <c r="A521" s="9"/>
      <c r="B521" s="8" t="s">
        <v>86</v>
      </c>
      <c r="C521" s="8"/>
      <c r="D521" s="8" t="s">
        <v>87</v>
      </c>
      <c r="E521" s="8"/>
      <c r="F521" s="8"/>
      <c r="G521" s="19">
        <f>SUM(G522)</f>
        <v>0</v>
      </c>
      <c r="H521" s="19">
        <f>SUM(H522)</f>
        <v>0</v>
      </c>
      <c r="I521" s="19">
        <f>SUM(I522)</f>
        <v>0</v>
      </c>
      <c r="J521" s="264">
        <v>0</v>
      </c>
      <c r="K521" s="54"/>
    </row>
    <row r="522" spans="1:11" s="2" customFormat="1" ht="15.75">
      <c r="A522" s="5"/>
      <c r="B522" s="6"/>
      <c r="C522" s="6" t="s">
        <v>88</v>
      </c>
      <c r="D522" s="6" t="s">
        <v>89</v>
      </c>
      <c r="E522" s="6"/>
      <c r="F522" s="6"/>
      <c r="G522" s="18">
        <v>0</v>
      </c>
      <c r="H522" s="18">
        <v>0</v>
      </c>
      <c r="I522" s="18">
        <v>0</v>
      </c>
      <c r="J522" s="264">
        <v>0</v>
      </c>
      <c r="K522" s="34"/>
    </row>
    <row r="523" spans="1:11" s="2" customFormat="1" ht="15.75">
      <c r="A523" s="5"/>
      <c r="B523" s="6"/>
      <c r="C523" s="6"/>
      <c r="D523" s="6"/>
      <c r="E523" s="6"/>
      <c r="F523" s="6"/>
      <c r="G523" s="18"/>
      <c r="H523" s="18"/>
      <c r="I523" s="36"/>
      <c r="J523" s="264"/>
      <c r="K523" s="34"/>
    </row>
    <row r="524" spans="1:11" s="2" customFormat="1" ht="15.75">
      <c r="A524" s="5"/>
      <c r="B524" s="6"/>
      <c r="C524" s="6"/>
      <c r="D524" s="6"/>
      <c r="E524" s="6"/>
      <c r="F524" s="6"/>
      <c r="G524" s="18"/>
      <c r="H524" s="18"/>
      <c r="I524" s="36"/>
      <c r="J524" s="264"/>
      <c r="K524" s="34"/>
    </row>
    <row r="525" spans="1:11" s="2" customFormat="1" ht="15.75">
      <c r="A525" s="217" t="s">
        <v>236</v>
      </c>
      <c r="B525" s="222"/>
      <c r="C525" s="222"/>
      <c r="D525" s="222"/>
      <c r="E525" s="222"/>
      <c r="F525" s="222"/>
      <c r="G525" s="226">
        <f aca="true" t="shared" si="23" ref="G525:I526">SUM(G526)</f>
        <v>133</v>
      </c>
      <c r="H525" s="226">
        <f t="shared" si="23"/>
        <v>133</v>
      </c>
      <c r="I525" s="226">
        <f t="shared" si="23"/>
        <v>0</v>
      </c>
      <c r="J525" s="264">
        <f aca="true" t="shared" si="24" ref="J525:J538">I525/H525*100</f>
        <v>0</v>
      </c>
      <c r="K525" s="34"/>
    </row>
    <row r="526" spans="1:11" s="13" customFormat="1" ht="15.75">
      <c r="A526" s="11" t="s">
        <v>117</v>
      </c>
      <c r="B526" s="4"/>
      <c r="C526" s="4" t="s">
        <v>118</v>
      </c>
      <c r="D526" s="4"/>
      <c r="E526" s="4"/>
      <c r="F526" s="4"/>
      <c r="G526" s="77">
        <f t="shared" si="23"/>
        <v>133</v>
      </c>
      <c r="H526" s="77">
        <f t="shared" si="23"/>
        <v>133</v>
      </c>
      <c r="I526" s="77">
        <f t="shared" si="23"/>
        <v>0</v>
      </c>
      <c r="J526" s="264">
        <f t="shared" si="24"/>
        <v>0</v>
      </c>
      <c r="K526" s="45"/>
    </row>
    <row r="527" spans="1:11" s="2" customFormat="1" ht="15.75">
      <c r="A527" s="5"/>
      <c r="B527" s="6"/>
      <c r="C527" s="6" t="s">
        <v>122</v>
      </c>
      <c r="D527" s="6" t="s">
        <v>123</v>
      </c>
      <c r="E527" s="6"/>
      <c r="F527" s="6"/>
      <c r="G527" s="58">
        <f>SUM(G528:G530)</f>
        <v>133</v>
      </c>
      <c r="H527" s="58">
        <f>SUM(H528:H530)</f>
        <v>133</v>
      </c>
      <c r="I527" s="58">
        <f>SUM(I528:I530)</f>
        <v>0</v>
      </c>
      <c r="J527" s="264">
        <f t="shared" si="24"/>
        <v>0</v>
      </c>
      <c r="K527" s="34"/>
    </row>
    <row r="528" spans="1:11" s="2" customFormat="1" ht="18.75" customHeight="1">
      <c r="A528" s="5"/>
      <c r="B528" s="6"/>
      <c r="C528" s="6"/>
      <c r="D528" s="6"/>
      <c r="E528" s="56" t="s">
        <v>325</v>
      </c>
      <c r="F528" s="57"/>
      <c r="G528" s="57">
        <v>133</v>
      </c>
      <c r="H528" s="57">
        <v>133</v>
      </c>
      <c r="I528" s="57">
        <v>0</v>
      </c>
      <c r="J528" s="264">
        <f t="shared" si="24"/>
        <v>0</v>
      </c>
      <c r="K528" s="34"/>
    </row>
    <row r="529" spans="1:11" s="2" customFormat="1" ht="15.75">
      <c r="A529" s="5"/>
      <c r="B529" s="6"/>
      <c r="C529" s="6"/>
      <c r="D529" s="6"/>
      <c r="E529" s="56"/>
      <c r="F529" s="57"/>
      <c r="G529" s="57">
        <v>0</v>
      </c>
      <c r="H529" s="57">
        <v>0</v>
      </c>
      <c r="I529" s="57">
        <v>0</v>
      </c>
      <c r="J529" s="264">
        <v>0</v>
      </c>
      <c r="K529" s="34"/>
    </row>
    <row r="530" spans="1:11" s="2" customFormat="1" ht="15.75">
      <c r="A530" s="5"/>
      <c r="B530" s="6"/>
      <c r="C530" s="6"/>
      <c r="D530" s="6"/>
      <c r="E530" s="56"/>
      <c r="F530" s="57"/>
      <c r="G530" s="57">
        <v>0</v>
      </c>
      <c r="H530" s="57">
        <v>0</v>
      </c>
      <c r="I530" s="57">
        <v>0</v>
      </c>
      <c r="J530" s="264">
        <v>0</v>
      </c>
      <c r="K530" s="34"/>
    </row>
    <row r="531" spans="1:11" s="2" customFormat="1" ht="15.75">
      <c r="A531" s="5"/>
      <c r="B531" s="6"/>
      <c r="C531" s="6"/>
      <c r="D531" s="6"/>
      <c r="E531" s="6"/>
      <c r="F531" s="6"/>
      <c r="G531" s="18"/>
      <c r="H531" s="18"/>
      <c r="I531" s="36"/>
      <c r="J531" s="264"/>
      <c r="K531" s="34"/>
    </row>
    <row r="532" spans="1:11" s="2" customFormat="1" ht="15.75">
      <c r="A532" s="221" t="s">
        <v>237</v>
      </c>
      <c r="B532" s="222"/>
      <c r="C532" s="222"/>
      <c r="D532" s="222"/>
      <c r="E532" s="222"/>
      <c r="F532" s="222"/>
      <c r="G532" s="226">
        <f aca="true" t="shared" si="25" ref="G532:I533">SUM(G533)</f>
        <v>962</v>
      </c>
      <c r="H532" s="226">
        <f t="shared" si="25"/>
        <v>962</v>
      </c>
      <c r="I532" s="226">
        <f t="shared" si="25"/>
        <v>637</v>
      </c>
      <c r="J532" s="264">
        <f t="shared" si="24"/>
        <v>66.21621621621621</v>
      </c>
      <c r="K532" s="34"/>
    </row>
    <row r="533" spans="1:11" s="13" customFormat="1" ht="15.75">
      <c r="A533" s="11" t="s">
        <v>117</v>
      </c>
      <c r="B533" s="4"/>
      <c r="C533" s="4" t="s">
        <v>118</v>
      </c>
      <c r="D533" s="4"/>
      <c r="E533" s="4"/>
      <c r="F533" s="4"/>
      <c r="G533" s="77">
        <f t="shared" si="25"/>
        <v>962</v>
      </c>
      <c r="H533" s="77">
        <f t="shared" si="25"/>
        <v>962</v>
      </c>
      <c r="I533" s="77">
        <f t="shared" si="25"/>
        <v>637</v>
      </c>
      <c r="J533" s="264">
        <f t="shared" si="24"/>
        <v>66.21621621621621</v>
      </c>
      <c r="K533" s="45"/>
    </row>
    <row r="534" spans="1:11" s="2" customFormat="1" ht="15.75">
      <c r="A534" s="5"/>
      <c r="B534" s="6"/>
      <c r="C534" s="6" t="s">
        <v>122</v>
      </c>
      <c r="D534" s="6" t="s">
        <v>123</v>
      </c>
      <c r="E534" s="6"/>
      <c r="F534" s="6"/>
      <c r="G534" s="58">
        <f>SUM(G535:G536)</f>
        <v>962</v>
      </c>
      <c r="H534" s="58">
        <f>SUM(H535:H536)</f>
        <v>962</v>
      </c>
      <c r="I534" s="58">
        <f>SUM(I535:I536)</f>
        <v>637</v>
      </c>
      <c r="J534" s="264">
        <f t="shared" si="24"/>
        <v>66.21621621621621</v>
      </c>
      <c r="K534" s="34"/>
    </row>
    <row r="535" spans="1:11" s="2" customFormat="1" ht="15.75">
      <c r="A535" s="5"/>
      <c r="B535" s="6"/>
      <c r="C535" s="6"/>
      <c r="D535" s="6"/>
      <c r="E535" s="56" t="s">
        <v>397</v>
      </c>
      <c r="F535" s="57"/>
      <c r="G535" s="57">
        <v>562</v>
      </c>
      <c r="H535" s="57">
        <v>562</v>
      </c>
      <c r="I535" s="57">
        <v>375</v>
      </c>
      <c r="J535" s="264">
        <f t="shared" si="24"/>
        <v>66.72597864768683</v>
      </c>
      <c r="K535" s="34"/>
    </row>
    <row r="536" spans="1:11" s="2" customFormat="1" ht="15.75">
      <c r="A536" s="5"/>
      <c r="B536" s="6"/>
      <c r="C536" s="6"/>
      <c r="D536" s="6"/>
      <c r="E536" s="56" t="s">
        <v>398</v>
      </c>
      <c r="F536" s="6"/>
      <c r="G536" s="17">
        <v>400</v>
      </c>
      <c r="H536" s="17">
        <v>400</v>
      </c>
      <c r="I536" s="17">
        <v>262</v>
      </c>
      <c r="J536" s="264">
        <f t="shared" si="24"/>
        <v>65.5</v>
      </c>
      <c r="K536" s="34"/>
    </row>
    <row r="537" spans="1:11" s="2" customFormat="1" ht="15.75">
      <c r="A537" s="5"/>
      <c r="B537" s="6"/>
      <c r="C537" s="6"/>
      <c r="D537" s="6"/>
      <c r="E537" s="56"/>
      <c r="F537" s="6"/>
      <c r="G537" s="17"/>
      <c r="H537" s="17"/>
      <c r="I537" s="17"/>
      <c r="J537" s="264"/>
      <c r="K537" s="34"/>
    </row>
    <row r="538" spans="1:11" s="2" customFormat="1" ht="15.75">
      <c r="A538" s="11" t="s">
        <v>326</v>
      </c>
      <c r="B538" s="6"/>
      <c r="C538" s="6"/>
      <c r="D538" s="6"/>
      <c r="E538" s="6"/>
      <c r="F538" s="6">
        <v>12</v>
      </c>
      <c r="G538" s="20">
        <f>SUM(G532+G525+G506+G482+G471+G416+G378+G337+G291+G275+G254+G231+G225+G216+G189+G176+G156+G148+G139+G92+G8)</f>
        <v>277185</v>
      </c>
      <c r="H538" s="20">
        <f>SUM(H532+H525+H506+H482+H471+H416+H378+H337+H291+H275+H254+H231+H225+H216+H189+H176+H156+H148+H139+H92+H8)</f>
        <v>277185</v>
      </c>
      <c r="I538" s="20">
        <f>SUM(I532+I525+I506+I482+I471+I416+I378+I337+I291+I275+I254+I231+I225+I216+I189+I176+I156+I148+I139+I92+I8)</f>
        <v>53103</v>
      </c>
      <c r="J538" s="264">
        <f t="shared" si="24"/>
        <v>19.157963093240976</v>
      </c>
      <c r="K538" s="34"/>
    </row>
    <row r="539" spans="2:11" s="2" customFormat="1" ht="15.75">
      <c r="B539" s="6"/>
      <c r="C539" s="6"/>
      <c r="D539" s="6"/>
      <c r="E539" s="6"/>
      <c r="F539" s="6"/>
      <c r="G539" s="20"/>
      <c r="H539" s="20"/>
      <c r="I539" s="36"/>
      <c r="J539" s="266"/>
      <c r="K539" s="34"/>
    </row>
    <row r="540" spans="1:11" s="2" customFormat="1" ht="15.75">
      <c r="A540" s="85"/>
      <c r="B540" s="7"/>
      <c r="C540" s="7"/>
      <c r="D540" s="7"/>
      <c r="E540" s="7"/>
      <c r="F540" s="7"/>
      <c r="G540" s="43"/>
      <c r="H540" s="43"/>
      <c r="I540" s="36"/>
      <c r="J540" s="266"/>
      <c r="K540" s="34"/>
    </row>
    <row r="541" spans="1:11" s="2" customFormat="1" ht="15.75">
      <c r="A541" s="85"/>
      <c r="B541" s="7"/>
      <c r="C541" s="7"/>
      <c r="D541" s="7"/>
      <c r="E541" s="7"/>
      <c r="F541" s="7"/>
      <c r="G541" s="43"/>
      <c r="H541" s="43"/>
      <c r="I541" s="36"/>
      <c r="J541" s="266"/>
      <c r="K541" s="34"/>
    </row>
    <row r="542" spans="1:11" s="2" customFormat="1" ht="15.75">
      <c r="A542" s="85"/>
      <c r="B542" s="7"/>
      <c r="C542" s="7"/>
      <c r="D542" s="7"/>
      <c r="E542" s="7"/>
      <c r="F542" s="7"/>
      <c r="G542" s="43"/>
      <c r="H542" s="43"/>
      <c r="I542" s="36"/>
      <c r="J542" s="266"/>
      <c r="K542" s="34"/>
    </row>
    <row r="543" spans="1:11" s="2" customFormat="1" ht="15.75">
      <c r="A543" s="85"/>
      <c r="B543" s="7"/>
      <c r="C543" s="7"/>
      <c r="D543" s="7"/>
      <c r="E543" s="7"/>
      <c r="F543" s="7"/>
      <c r="G543" s="43"/>
      <c r="H543" s="43"/>
      <c r="I543" s="36"/>
      <c r="J543" s="266"/>
      <c r="K543" s="34"/>
    </row>
    <row r="544" spans="1:11" s="2" customFormat="1" ht="15.75">
      <c r="A544" s="85"/>
      <c r="B544" s="7"/>
      <c r="C544" s="7"/>
      <c r="D544" s="7"/>
      <c r="E544" s="7"/>
      <c r="F544" s="7"/>
      <c r="G544" s="43"/>
      <c r="H544" s="43"/>
      <c r="I544" s="36"/>
      <c r="J544" s="266"/>
      <c r="K544" s="34"/>
    </row>
    <row r="545" spans="1:11" s="2" customFormat="1" ht="15.75">
      <c r="A545" s="85"/>
      <c r="B545" s="7"/>
      <c r="C545" s="7"/>
      <c r="D545" s="7"/>
      <c r="E545" s="7"/>
      <c r="F545" s="7"/>
      <c r="G545" s="43"/>
      <c r="H545" s="43"/>
      <c r="I545" s="36"/>
      <c r="J545" s="266"/>
      <c r="K545" s="34"/>
    </row>
    <row r="546" spans="1:11" s="2" customFormat="1" ht="15.75">
      <c r="A546" s="85"/>
      <c r="B546" s="7"/>
      <c r="C546" s="7"/>
      <c r="D546" s="7"/>
      <c r="E546" s="7"/>
      <c r="F546" s="7"/>
      <c r="G546" s="43"/>
      <c r="H546" s="43"/>
      <c r="I546" s="36"/>
      <c r="J546" s="266"/>
      <c r="K546" s="34"/>
    </row>
    <row r="547" spans="1:11" s="2" customFormat="1" ht="15.75">
      <c r="A547" s="85"/>
      <c r="B547" s="7"/>
      <c r="C547" s="7"/>
      <c r="D547" s="7"/>
      <c r="E547" s="7"/>
      <c r="F547" s="7"/>
      <c r="G547" s="43"/>
      <c r="H547" s="43"/>
      <c r="I547" s="36"/>
      <c r="J547" s="266"/>
      <c r="K547" s="34"/>
    </row>
    <row r="548" spans="1:11" s="2" customFormat="1" ht="15.75">
      <c r="A548" s="85"/>
      <c r="B548" s="7"/>
      <c r="C548" s="7"/>
      <c r="D548" s="7"/>
      <c r="E548" s="7"/>
      <c r="F548" s="7"/>
      <c r="G548" s="43"/>
      <c r="H548" s="43"/>
      <c r="I548" s="36"/>
      <c r="J548" s="266"/>
      <c r="K548" s="34"/>
    </row>
    <row r="549" spans="1:11" s="2" customFormat="1" ht="15.75">
      <c r="A549" s="85"/>
      <c r="B549" s="7"/>
      <c r="C549" s="7"/>
      <c r="D549" s="7"/>
      <c r="E549" s="7"/>
      <c r="F549" s="7"/>
      <c r="G549" s="43"/>
      <c r="H549" s="43"/>
      <c r="I549" s="36"/>
      <c r="J549" s="266"/>
      <c r="K549" s="34"/>
    </row>
    <row r="550" spans="1:11" s="2" customFormat="1" ht="15.75">
      <c r="A550" s="85"/>
      <c r="B550" s="7"/>
      <c r="C550" s="7"/>
      <c r="D550" s="7"/>
      <c r="E550" s="7"/>
      <c r="F550" s="7"/>
      <c r="G550" s="43"/>
      <c r="H550" s="43"/>
      <c r="I550" s="36"/>
      <c r="J550" s="266"/>
      <c r="K550" s="34"/>
    </row>
    <row r="551" spans="1:11" s="2" customFormat="1" ht="15.75">
      <c r="A551" s="85"/>
      <c r="B551" s="7"/>
      <c r="C551" s="7"/>
      <c r="D551" s="7"/>
      <c r="E551" s="7"/>
      <c r="F551" s="7"/>
      <c r="G551" s="43"/>
      <c r="H551" s="43"/>
      <c r="I551" s="36"/>
      <c r="J551" s="266"/>
      <c r="K551" s="34"/>
    </row>
    <row r="552" spans="1:11" s="2" customFormat="1" ht="15.75">
      <c r="A552" s="85"/>
      <c r="B552" s="7"/>
      <c r="C552" s="7"/>
      <c r="D552" s="7"/>
      <c r="E552" s="7"/>
      <c r="F552" s="7"/>
      <c r="G552" s="43"/>
      <c r="H552" s="43"/>
      <c r="I552" s="36"/>
      <c r="J552" s="266"/>
      <c r="K552" s="34"/>
    </row>
    <row r="553" spans="1:11" s="2" customFormat="1" ht="15.75">
      <c r="A553" s="85"/>
      <c r="B553" s="7"/>
      <c r="C553" s="7"/>
      <c r="D553" s="7"/>
      <c r="E553" s="7"/>
      <c r="F553" s="7"/>
      <c r="G553" s="43"/>
      <c r="H553" s="43"/>
      <c r="I553" s="36"/>
      <c r="J553" s="266"/>
      <c r="K553" s="34"/>
    </row>
    <row r="554" spans="1:11" s="2" customFormat="1" ht="15.75">
      <c r="A554" s="85"/>
      <c r="B554" s="7"/>
      <c r="C554" s="7"/>
      <c r="D554" s="7"/>
      <c r="E554" s="7"/>
      <c r="F554" s="7"/>
      <c r="G554" s="43"/>
      <c r="H554" s="43"/>
      <c r="I554" s="36"/>
      <c r="J554" s="266"/>
      <c r="K554" s="34"/>
    </row>
    <row r="555" spans="1:11" s="2" customFormat="1" ht="15.75">
      <c r="A555" s="85"/>
      <c r="B555" s="7"/>
      <c r="C555" s="7"/>
      <c r="D555" s="7"/>
      <c r="E555" s="7"/>
      <c r="F555" s="7"/>
      <c r="G555" s="43"/>
      <c r="H555" s="43"/>
      <c r="I555" s="36"/>
      <c r="J555" s="266"/>
      <c r="K555" s="34"/>
    </row>
    <row r="556" spans="1:11" s="2" customFormat="1" ht="15.75">
      <c r="A556" s="85"/>
      <c r="B556" s="7"/>
      <c r="C556" s="7"/>
      <c r="D556" s="7"/>
      <c r="E556" s="7"/>
      <c r="F556" s="7"/>
      <c r="G556" s="43"/>
      <c r="H556" s="43"/>
      <c r="I556" s="36"/>
      <c r="J556" s="266"/>
      <c r="K556" s="34"/>
    </row>
    <row r="557" spans="1:11" s="2" customFormat="1" ht="15.75">
      <c r="A557" s="85"/>
      <c r="B557" s="7"/>
      <c r="C557" s="7"/>
      <c r="D557" s="7"/>
      <c r="E557" s="7"/>
      <c r="F557" s="7"/>
      <c r="G557" s="36"/>
      <c r="H557" s="36"/>
      <c r="I557" s="36"/>
      <c r="J557" s="266"/>
      <c r="K557" s="34"/>
    </row>
    <row r="558" spans="1:11" s="2" customFormat="1" ht="15.75">
      <c r="A558" s="85"/>
      <c r="B558" s="7"/>
      <c r="C558" s="7"/>
      <c r="D558" s="7"/>
      <c r="E558" s="7"/>
      <c r="F558" s="7"/>
      <c r="G558" s="36"/>
      <c r="H558" s="36"/>
      <c r="I558" s="36"/>
      <c r="J558" s="266"/>
      <c r="K558" s="34"/>
    </row>
    <row r="559" spans="1:11" s="2" customFormat="1" ht="15.75">
      <c r="A559" s="85"/>
      <c r="B559" s="7"/>
      <c r="C559" s="7"/>
      <c r="D559" s="7"/>
      <c r="E559" s="7"/>
      <c r="F559" s="7"/>
      <c r="G559" s="36"/>
      <c r="H559" s="36"/>
      <c r="I559" s="36"/>
      <c r="J559" s="266"/>
      <c r="K559" s="34"/>
    </row>
    <row r="560" spans="1:11" s="2" customFormat="1" ht="15.75">
      <c r="A560" s="85"/>
      <c r="B560" s="7"/>
      <c r="C560" s="7"/>
      <c r="D560" s="7"/>
      <c r="E560" s="7"/>
      <c r="F560" s="7"/>
      <c r="G560" s="36"/>
      <c r="H560" s="36"/>
      <c r="I560" s="36"/>
      <c r="J560" s="266"/>
      <c r="K560" s="34"/>
    </row>
    <row r="561" spans="1:11" s="2" customFormat="1" ht="15.75">
      <c r="A561" s="85"/>
      <c r="B561" s="7"/>
      <c r="C561" s="7"/>
      <c r="D561" s="7"/>
      <c r="E561" s="7"/>
      <c r="F561" s="7"/>
      <c r="G561" s="36"/>
      <c r="H561" s="36"/>
      <c r="I561" s="36"/>
      <c r="J561" s="266"/>
      <c r="K561" s="34"/>
    </row>
    <row r="562" spans="1:11" s="2" customFormat="1" ht="15.75">
      <c r="A562" s="85"/>
      <c r="B562" s="7"/>
      <c r="C562" s="7"/>
      <c r="D562" s="7"/>
      <c r="E562" s="7"/>
      <c r="F562" s="7"/>
      <c r="G562" s="36"/>
      <c r="H562" s="36"/>
      <c r="I562" s="36"/>
      <c r="J562" s="266"/>
      <c r="K562" s="34"/>
    </row>
    <row r="563" spans="1:11" s="13" customFormat="1" ht="15.75">
      <c r="A563" s="87"/>
      <c r="B563" s="59"/>
      <c r="C563" s="59"/>
      <c r="D563" s="59"/>
      <c r="E563" s="59"/>
      <c r="F563" s="59"/>
      <c r="G563" s="43"/>
      <c r="H563" s="43"/>
      <c r="I563" s="43"/>
      <c r="J563" s="266"/>
      <c r="K563" s="45"/>
    </row>
    <row r="564" spans="1:11" s="2" customFormat="1" ht="15.75">
      <c r="A564" s="85"/>
      <c r="B564" s="7"/>
      <c r="C564" s="7"/>
      <c r="D564" s="7"/>
      <c r="E564" s="7"/>
      <c r="F564" s="7"/>
      <c r="G564" s="36"/>
      <c r="H564" s="36"/>
      <c r="I564" s="36"/>
      <c r="J564" s="266"/>
      <c r="K564" s="34"/>
    </row>
    <row r="565" spans="1:11" s="2" customFormat="1" ht="15.75">
      <c r="A565" s="85"/>
      <c r="B565" s="7"/>
      <c r="C565" s="7"/>
      <c r="D565" s="7"/>
      <c r="E565" s="7"/>
      <c r="F565" s="7"/>
      <c r="G565" s="36"/>
      <c r="H565" s="36"/>
      <c r="I565" s="36"/>
      <c r="J565" s="266"/>
      <c r="K565" s="34"/>
    </row>
    <row r="566" spans="1:11" s="2" customFormat="1" ht="15.75">
      <c r="A566" s="85"/>
      <c r="B566" s="7"/>
      <c r="C566" s="7"/>
      <c r="D566" s="7"/>
      <c r="E566" s="7"/>
      <c r="F566" s="7"/>
      <c r="G566" s="36"/>
      <c r="H566" s="36"/>
      <c r="I566" s="36"/>
      <c r="J566" s="266"/>
      <c r="K566" s="34"/>
    </row>
    <row r="567" spans="1:11" s="2" customFormat="1" ht="15.75">
      <c r="A567" s="85"/>
      <c r="B567" s="7"/>
      <c r="C567" s="7"/>
      <c r="D567" s="7"/>
      <c r="E567" s="7"/>
      <c r="F567" s="7"/>
      <c r="G567" s="36"/>
      <c r="H567" s="36"/>
      <c r="I567" s="36"/>
      <c r="J567" s="266"/>
      <c r="K567" s="34"/>
    </row>
    <row r="568" spans="1:11" s="2" customFormat="1" ht="15.75">
      <c r="A568" s="85"/>
      <c r="B568" s="7"/>
      <c r="C568" s="7"/>
      <c r="D568" s="7"/>
      <c r="E568" s="7"/>
      <c r="F568" s="7"/>
      <c r="G568" s="36"/>
      <c r="H568" s="36"/>
      <c r="I568" s="36"/>
      <c r="J568" s="266"/>
      <c r="K568" s="34"/>
    </row>
    <row r="569" spans="1:11" s="2" customFormat="1" ht="15.75">
      <c r="A569" s="85"/>
      <c r="B569" s="7"/>
      <c r="C569" s="7"/>
      <c r="D569" s="7"/>
      <c r="E569" s="7"/>
      <c r="F569" s="7"/>
      <c r="G569" s="36"/>
      <c r="H569" s="36"/>
      <c r="I569" s="36"/>
      <c r="J569" s="266"/>
      <c r="K569" s="34"/>
    </row>
    <row r="570" spans="1:11" s="2" customFormat="1" ht="15.75">
      <c r="A570" s="85"/>
      <c r="B570" s="7"/>
      <c r="C570" s="7"/>
      <c r="D570" s="7"/>
      <c r="E570" s="7"/>
      <c r="F570" s="7"/>
      <c r="G570" s="36"/>
      <c r="H570" s="36"/>
      <c r="I570" s="36"/>
      <c r="J570" s="266"/>
      <c r="K570" s="34"/>
    </row>
    <row r="571" spans="1:11" s="2" customFormat="1" ht="15.75">
      <c r="A571" s="85"/>
      <c r="B571" s="7"/>
      <c r="C571" s="7"/>
      <c r="D571" s="7"/>
      <c r="E571" s="7"/>
      <c r="F571" s="7"/>
      <c r="G571" s="36"/>
      <c r="H571" s="36"/>
      <c r="I571" s="36"/>
      <c r="J571" s="266"/>
      <c r="K571" s="34"/>
    </row>
    <row r="572" spans="1:11" s="2" customFormat="1" ht="15.75">
      <c r="A572" s="85"/>
      <c r="B572" s="7"/>
      <c r="C572" s="7"/>
      <c r="D572" s="7"/>
      <c r="E572" s="7"/>
      <c r="F572" s="7"/>
      <c r="G572" s="36"/>
      <c r="H572" s="36"/>
      <c r="I572" s="36"/>
      <c r="J572" s="266"/>
      <c r="K572" s="34"/>
    </row>
    <row r="573" spans="1:11" s="2" customFormat="1" ht="15.75">
      <c r="A573" s="85"/>
      <c r="B573" s="7"/>
      <c r="C573" s="7"/>
      <c r="D573" s="7"/>
      <c r="E573" s="7"/>
      <c r="F573" s="7"/>
      <c r="G573" s="36"/>
      <c r="H573" s="36"/>
      <c r="I573" s="36"/>
      <c r="J573" s="266"/>
      <c r="K573" s="34"/>
    </row>
    <row r="574" spans="1:11" s="2" customFormat="1" ht="15.75">
      <c r="A574" s="85"/>
      <c r="B574" s="7"/>
      <c r="C574" s="7"/>
      <c r="D574" s="7"/>
      <c r="E574" s="7"/>
      <c r="F574" s="7"/>
      <c r="G574" s="36"/>
      <c r="H574" s="36"/>
      <c r="I574" s="36"/>
      <c r="J574" s="266"/>
      <c r="K574" s="34"/>
    </row>
    <row r="575" spans="1:11" s="2" customFormat="1" ht="15.75">
      <c r="A575" s="85"/>
      <c r="B575" s="7"/>
      <c r="C575" s="7"/>
      <c r="D575" s="7"/>
      <c r="E575" s="7"/>
      <c r="F575" s="7"/>
      <c r="G575" s="36"/>
      <c r="H575" s="36"/>
      <c r="I575" s="36"/>
      <c r="J575" s="266"/>
      <c r="K575" s="34"/>
    </row>
    <row r="576" spans="1:11" s="2" customFormat="1" ht="15.75">
      <c r="A576" s="85"/>
      <c r="B576" s="7"/>
      <c r="C576" s="7"/>
      <c r="D576" s="7"/>
      <c r="E576" s="7"/>
      <c r="F576" s="7"/>
      <c r="G576" s="36"/>
      <c r="H576" s="36"/>
      <c r="I576" s="36"/>
      <c r="J576" s="266"/>
      <c r="K576" s="34"/>
    </row>
    <row r="577" spans="1:11" s="2" customFormat="1" ht="15.75">
      <c r="A577" s="85"/>
      <c r="B577" s="7"/>
      <c r="C577" s="7"/>
      <c r="D577" s="7"/>
      <c r="E577" s="7"/>
      <c r="F577" s="7"/>
      <c r="G577" s="36"/>
      <c r="H577" s="36"/>
      <c r="I577" s="36"/>
      <c r="J577" s="266"/>
      <c r="K577" s="34"/>
    </row>
    <row r="578" spans="1:11" s="2" customFormat="1" ht="15.75">
      <c r="A578" s="85"/>
      <c r="B578" s="7"/>
      <c r="C578" s="7"/>
      <c r="D578" s="7"/>
      <c r="E578" s="7"/>
      <c r="F578" s="7"/>
      <c r="G578" s="36"/>
      <c r="H578" s="36"/>
      <c r="I578" s="36"/>
      <c r="J578" s="266"/>
      <c r="K578" s="34"/>
    </row>
    <row r="579" spans="1:11" s="2" customFormat="1" ht="15.75">
      <c r="A579" s="85"/>
      <c r="B579" s="7"/>
      <c r="C579" s="7"/>
      <c r="D579" s="7"/>
      <c r="E579" s="7"/>
      <c r="F579" s="7"/>
      <c r="G579" s="36"/>
      <c r="H579" s="36"/>
      <c r="I579" s="36"/>
      <c r="J579" s="266"/>
      <c r="K579" s="34"/>
    </row>
    <row r="580" spans="1:11" s="2" customFormat="1" ht="15.75">
      <c r="A580" s="85"/>
      <c r="B580" s="7"/>
      <c r="C580" s="7"/>
      <c r="D580" s="7"/>
      <c r="E580" s="7"/>
      <c r="F580" s="7"/>
      <c r="G580" s="36"/>
      <c r="H580" s="36"/>
      <c r="I580" s="36"/>
      <c r="J580" s="266"/>
      <c r="K580" s="34"/>
    </row>
    <row r="581" spans="1:11" s="2" customFormat="1" ht="15.75">
      <c r="A581" s="85"/>
      <c r="B581" s="7"/>
      <c r="C581" s="7"/>
      <c r="D581" s="7"/>
      <c r="E581" s="7"/>
      <c r="F581" s="7"/>
      <c r="G581" s="36"/>
      <c r="H581" s="36"/>
      <c r="I581" s="36"/>
      <c r="J581" s="266"/>
      <c r="K581" s="34"/>
    </row>
    <row r="582" spans="1:11" s="2" customFormat="1" ht="15.75">
      <c r="A582" s="85"/>
      <c r="B582" s="7"/>
      <c r="C582" s="7"/>
      <c r="D582" s="7"/>
      <c r="E582" s="7"/>
      <c r="F582" s="7"/>
      <c r="G582" s="36"/>
      <c r="H582" s="36"/>
      <c r="I582" s="36"/>
      <c r="J582" s="266"/>
      <c r="K582" s="34"/>
    </row>
    <row r="583" spans="1:11" s="2" customFormat="1" ht="15.75">
      <c r="A583" s="85"/>
      <c r="B583" s="7"/>
      <c r="C583" s="7"/>
      <c r="D583" s="7"/>
      <c r="E583" s="7"/>
      <c r="F583" s="7"/>
      <c r="G583" s="36"/>
      <c r="H583" s="36"/>
      <c r="I583" s="36"/>
      <c r="J583" s="266"/>
      <c r="K583" s="34"/>
    </row>
    <row r="584" spans="1:11" s="2" customFormat="1" ht="15.75">
      <c r="A584" s="85"/>
      <c r="B584" s="7"/>
      <c r="C584" s="7"/>
      <c r="D584" s="7"/>
      <c r="E584" s="7"/>
      <c r="F584" s="7"/>
      <c r="G584" s="36"/>
      <c r="H584" s="36"/>
      <c r="I584" s="36"/>
      <c r="J584" s="266"/>
      <c r="K584" s="34"/>
    </row>
    <row r="585" spans="1:11" s="2" customFormat="1" ht="15.75">
      <c r="A585" s="85"/>
      <c r="B585" s="7"/>
      <c r="C585" s="7"/>
      <c r="D585" s="7"/>
      <c r="E585" s="14"/>
      <c r="F585" s="7"/>
      <c r="G585" s="204"/>
      <c r="H585" s="204"/>
      <c r="I585" s="36"/>
      <c r="J585" s="266"/>
      <c r="K585" s="34"/>
    </row>
    <row r="586" spans="1:11" s="2" customFormat="1" ht="15.75">
      <c r="A586" s="85"/>
      <c r="B586" s="7"/>
      <c r="C586" s="7"/>
      <c r="D586" s="7"/>
      <c r="E586" s="14"/>
      <c r="F586" s="7"/>
      <c r="G586" s="204"/>
      <c r="H586" s="204"/>
      <c r="I586" s="36"/>
      <c r="J586" s="266"/>
      <c r="K586" s="34"/>
    </row>
    <row r="587" spans="1:11" s="2" customFormat="1" ht="15.75">
      <c r="A587" s="85"/>
      <c r="B587" s="7"/>
      <c r="C587" s="7"/>
      <c r="D587" s="7"/>
      <c r="E587" s="7"/>
      <c r="F587" s="7"/>
      <c r="G587" s="36"/>
      <c r="H587" s="36"/>
      <c r="I587" s="36"/>
      <c r="J587" s="266"/>
      <c r="K587" s="34"/>
    </row>
    <row r="588" spans="1:11" s="2" customFormat="1" ht="15.75">
      <c r="A588" s="85"/>
      <c r="B588" s="7"/>
      <c r="C588" s="7"/>
      <c r="D588" s="7"/>
      <c r="E588" s="14"/>
      <c r="F588" s="7"/>
      <c r="G588" s="204"/>
      <c r="H588" s="204"/>
      <c r="I588" s="36"/>
      <c r="J588" s="266"/>
      <c r="K588" s="34"/>
    </row>
    <row r="589" spans="1:11" s="2" customFormat="1" ht="15.75">
      <c r="A589" s="85"/>
      <c r="B589" s="7"/>
      <c r="C589" s="7"/>
      <c r="D589" s="7"/>
      <c r="E589" s="14"/>
      <c r="F589" s="7"/>
      <c r="G589" s="204"/>
      <c r="H589" s="204"/>
      <c r="I589" s="36"/>
      <c r="J589" s="266"/>
      <c r="K589" s="34"/>
    </row>
    <row r="590" spans="1:11" s="2" customFormat="1" ht="15.75">
      <c r="A590" s="85"/>
      <c r="B590" s="7"/>
      <c r="C590" s="7"/>
      <c r="D590" s="7"/>
      <c r="E590" s="7"/>
      <c r="F590" s="7"/>
      <c r="G590" s="36"/>
      <c r="H590" s="36"/>
      <c r="I590" s="36"/>
      <c r="J590" s="266"/>
      <c r="K590" s="34"/>
    </row>
    <row r="591" spans="1:11" s="2" customFormat="1" ht="15.75">
      <c r="A591" s="85"/>
      <c r="B591" s="7"/>
      <c r="C591" s="7"/>
      <c r="D591" s="7"/>
      <c r="E591" s="7"/>
      <c r="F591" s="7"/>
      <c r="G591" s="36"/>
      <c r="H591" s="36"/>
      <c r="I591" s="36"/>
      <c r="J591" s="266"/>
      <c r="K591" s="34"/>
    </row>
    <row r="592" spans="1:11" s="2" customFormat="1" ht="15.75">
      <c r="A592" s="85"/>
      <c r="B592" s="7"/>
      <c r="C592" s="7"/>
      <c r="D592" s="7"/>
      <c r="E592" s="7"/>
      <c r="F592" s="7"/>
      <c r="G592" s="36"/>
      <c r="H592" s="36"/>
      <c r="I592" s="36"/>
      <c r="J592" s="266"/>
      <c r="K592" s="34"/>
    </row>
    <row r="593" spans="1:11" s="13" customFormat="1" ht="15.75">
      <c r="A593" s="87"/>
      <c r="B593" s="59"/>
      <c r="C593" s="59"/>
      <c r="D593" s="59"/>
      <c r="E593" s="59"/>
      <c r="F593" s="59"/>
      <c r="G593" s="43"/>
      <c r="H593" s="43"/>
      <c r="I593" s="43"/>
      <c r="J593" s="266"/>
      <c r="K593" s="45"/>
    </row>
    <row r="594" spans="1:11" s="2" customFormat="1" ht="15.75">
      <c r="A594" s="85"/>
      <c r="B594" s="7"/>
      <c r="C594" s="7"/>
      <c r="D594" s="7"/>
      <c r="E594" s="7"/>
      <c r="F594" s="7"/>
      <c r="G594" s="36"/>
      <c r="H594" s="36"/>
      <c r="I594" s="36"/>
      <c r="J594" s="266"/>
      <c r="K594" s="34"/>
    </row>
    <row r="595" spans="1:11" s="2" customFormat="1" ht="15.75">
      <c r="A595" s="85"/>
      <c r="B595" s="7"/>
      <c r="C595" s="7"/>
      <c r="D595" s="7"/>
      <c r="E595" s="7"/>
      <c r="F595" s="7"/>
      <c r="G595" s="36"/>
      <c r="H595" s="36"/>
      <c r="I595" s="36"/>
      <c r="J595" s="266"/>
      <c r="K595" s="34"/>
    </row>
    <row r="596" spans="1:11" s="2" customFormat="1" ht="15.75">
      <c r="A596" s="85"/>
      <c r="B596" s="7"/>
      <c r="C596" s="7"/>
      <c r="D596" s="7"/>
      <c r="E596" s="7"/>
      <c r="F596" s="7"/>
      <c r="G596" s="7"/>
      <c r="H596" s="7"/>
      <c r="I596" s="36"/>
      <c r="J596" s="266"/>
      <c r="K596" s="34"/>
    </row>
    <row r="597" spans="1:11" s="2" customFormat="1" ht="15.75">
      <c r="A597" s="85"/>
      <c r="B597" s="7"/>
      <c r="C597" s="7"/>
      <c r="D597" s="7"/>
      <c r="E597" s="56"/>
      <c r="F597" s="57"/>
      <c r="G597" s="57"/>
      <c r="H597" s="57"/>
      <c r="I597" s="18"/>
      <c r="J597" s="266"/>
      <c r="K597" s="34"/>
    </row>
    <row r="598" spans="1:11" s="2" customFormat="1" ht="15.75">
      <c r="A598" s="85"/>
      <c r="B598" s="7"/>
      <c r="C598" s="7"/>
      <c r="D598" s="7"/>
      <c r="E598" s="57"/>
      <c r="F598" s="57"/>
      <c r="G598" s="57"/>
      <c r="H598" s="57"/>
      <c r="I598" s="18"/>
      <c r="J598" s="266"/>
      <c r="K598" s="34"/>
    </row>
    <row r="599" spans="1:11" s="2" customFormat="1" ht="15.75">
      <c r="A599" s="85"/>
      <c r="B599" s="7"/>
      <c r="C599" s="7"/>
      <c r="D599" s="7"/>
      <c r="E599" s="7"/>
      <c r="F599" s="74"/>
      <c r="G599" s="74"/>
      <c r="H599" s="74"/>
      <c r="I599" s="18"/>
      <c r="J599" s="266"/>
      <c r="K599" s="34"/>
    </row>
    <row r="600" spans="1:11" s="2" customFormat="1" ht="15.75">
      <c r="A600" s="85"/>
      <c r="B600" s="7"/>
      <c r="C600" s="7"/>
      <c r="D600" s="7"/>
      <c r="E600" s="7"/>
      <c r="F600" s="7"/>
      <c r="G600" s="7"/>
      <c r="H600" s="7"/>
      <c r="I600" s="49"/>
      <c r="J600" s="266"/>
      <c r="K600" s="34"/>
    </row>
    <row r="601" spans="1:11" s="2" customFormat="1" ht="15.75">
      <c r="A601" s="85"/>
      <c r="B601" s="7"/>
      <c r="C601" s="7"/>
      <c r="D601" s="7"/>
      <c r="E601" s="7"/>
      <c r="F601" s="7"/>
      <c r="G601" s="7"/>
      <c r="H601" s="7"/>
      <c r="I601" s="49"/>
      <c r="J601" s="266"/>
      <c r="K601" s="34"/>
    </row>
    <row r="602" spans="1:11" s="2" customFormat="1" ht="15.75">
      <c r="A602" s="85"/>
      <c r="B602" s="7"/>
      <c r="C602" s="7"/>
      <c r="D602" s="7"/>
      <c r="E602" s="57"/>
      <c r="F602" s="23"/>
      <c r="G602" s="23"/>
      <c r="H602" s="23"/>
      <c r="I602" s="50"/>
      <c r="J602" s="266"/>
      <c r="K602" s="34"/>
    </row>
    <row r="603" spans="1:11" s="2" customFormat="1" ht="15.75">
      <c r="A603" s="85"/>
      <c r="B603" s="7"/>
      <c r="C603" s="7"/>
      <c r="D603" s="7"/>
      <c r="E603" s="22"/>
      <c r="F603" s="7"/>
      <c r="G603" s="7"/>
      <c r="H603" s="7"/>
      <c r="I603" s="49"/>
      <c r="J603" s="266"/>
      <c r="K603" s="34"/>
    </row>
    <row r="604" spans="1:11" s="2" customFormat="1" ht="15.75">
      <c r="A604" s="85"/>
      <c r="B604" s="7"/>
      <c r="C604" s="7"/>
      <c r="D604" s="7"/>
      <c r="E604" s="7"/>
      <c r="F604" s="7"/>
      <c r="G604" s="7"/>
      <c r="H604" s="7"/>
      <c r="I604" s="49"/>
      <c r="J604" s="266"/>
      <c r="K604" s="34"/>
    </row>
    <row r="605" spans="1:11" s="2" customFormat="1" ht="15.75">
      <c r="A605" s="85"/>
      <c r="B605" s="7"/>
      <c r="C605" s="7"/>
      <c r="D605" s="7"/>
      <c r="E605" s="7"/>
      <c r="F605" s="7"/>
      <c r="G605" s="7"/>
      <c r="H605" s="7"/>
      <c r="I605" s="49"/>
      <c r="J605" s="266"/>
      <c r="K605" s="34"/>
    </row>
    <row r="606" spans="1:11" s="2" customFormat="1" ht="15.75">
      <c r="A606" s="85"/>
      <c r="B606" s="7"/>
      <c r="C606" s="7"/>
      <c r="D606" s="7"/>
      <c r="E606" s="7"/>
      <c r="F606" s="7"/>
      <c r="G606" s="7"/>
      <c r="H606" s="7"/>
      <c r="I606" s="49"/>
      <c r="J606" s="266"/>
      <c r="K606" s="34"/>
    </row>
    <row r="607" spans="1:11" s="2" customFormat="1" ht="15.75">
      <c r="A607" s="85"/>
      <c r="B607" s="7"/>
      <c r="C607" s="7"/>
      <c r="D607" s="7"/>
      <c r="E607" s="7"/>
      <c r="F607" s="7"/>
      <c r="G607" s="7"/>
      <c r="H607" s="7"/>
      <c r="I607" s="18"/>
      <c r="J607" s="266"/>
      <c r="K607" s="34"/>
    </row>
    <row r="608" spans="1:11" s="2" customFormat="1" ht="15.75">
      <c r="A608" s="85"/>
      <c r="B608" s="7"/>
      <c r="C608" s="7"/>
      <c r="D608" s="7"/>
      <c r="E608" s="7"/>
      <c r="F608" s="7"/>
      <c r="G608" s="7"/>
      <c r="H608" s="7"/>
      <c r="I608" s="18"/>
      <c r="J608" s="266"/>
      <c r="K608" s="34"/>
    </row>
    <row r="609" spans="1:11" s="2" customFormat="1" ht="15.75">
      <c r="A609" s="85"/>
      <c r="B609" s="7"/>
      <c r="C609" s="7"/>
      <c r="D609" s="7"/>
      <c r="E609" s="7"/>
      <c r="F609" s="7"/>
      <c r="G609" s="7"/>
      <c r="H609" s="7"/>
      <c r="I609" s="18"/>
      <c r="J609" s="266"/>
      <c r="K609" s="34"/>
    </row>
    <row r="610" spans="1:11" s="2" customFormat="1" ht="15.75">
      <c r="A610" s="85"/>
      <c r="B610" s="7"/>
      <c r="C610" s="7"/>
      <c r="D610" s="7"/>
      <c r="E610" s="7"/>
      <c r="F610" s="7"/>
      <c r="G610" s="7"/>
      <c r="H610" s="7"/>
      <c r="I610" s="18"/>
      <c r="J610" s="266"/>
      <c r="K610" s="34"/>
    </row>
    <row r="611" spans="1:11" s="2" customFormat="1" ht="15.75">
      <c r="A611" s="87"/>
      <c r="B611" s="59"/>
      <c r="C611" s="59"/>
      <c r="D611" s="59"/>
      <c r="E611" s="59"/>
      <c r="F611" s="7"/>
      <c r="G611" s="7"/>
      <c r="H611" s="7"/>
      <c r="I611" s="18"/>
      <c r="J611" s="266"/>
      <c r="K611" s="34"/>
    </row>
    <row r="612" spans="1:11" s="2" customFormat="1" ht="15.75">
      <c r="A612" s="85"/>
      <c r="B612" s="7"/>
      <c r="C612" s="7"/>
      <c r="D612" s="7"/>
      <c r="E612" s="7"/>
      <c r="F612" s="7"/>
      <c r="G612" s="7"/>
      <c r="H612" s="7"/>
      <c r="I612" s="18"/>
      <c r="J612" s="266"/>
      <c r="K612" s="34"/>
    </row>
    <row r="613" spans="1:11" s="2" customFormat="1" ht="15.75">
      <c r="A613" s="85"/>
      <c r="B613" s="7"/>
      <c r="C613" s="7"/>
      <c r="D613" s="7"/>
      <c r="E613" s="7"/>
      <c r="F613" s="7"/>
      <c r="G613" s="7"/>
      <c r="H613" s="7"/>
      <c r="I613" s="18"/>
      <c r="J613" s="266"/>
      <c r="K613" s="34"/>
    </row>
    <row r="614" spans="1:11" s="2" customFormat="1" ht="15.75">
      <c r="A614" s="85"/>
      <c r="B614" s="7"/>
      <c r="C614" s="7"/>
      <c r="D614" s="7"/>
      <c r="E614" s="7"/>
      <c r="F614" s="7"/>
      <c r="G614" s="7"/>
      <c r="H614" s="7"/>
      <c r="I614" s="18"/>
      <c r="J614" s="266"/>
      <c r="K614" s="34"/>
    </row>
    <row r="615" spans="1:11" s="2" customFormat="1" ht="15.75">
      <c r="A615" s="85"/>
      <c r="B615" s="7"/>
      <c r="C615" s="7"/>
      <c r="D615" s="7"/>
      <c r="E615" s="7"/>
      <c r="F615" s="7"/>
      <c r="G615" s="7"/>
      <c r="H615" s="7"/>
      <c r="I615" s="18"/>
      <c r="J615" s="266"/>
      <c r="K615" s="34"/>
    </row>
    <row r="616" spans="1:11" s="2" customFormat="1" ht="15.75">
      <c r="A616" s="85"/>
      <c r="B616" s="7"/>
      <c r="C616" s="7"/>
      <c r="D616" s="7"/>
      <c r="E616" s="7"/>
      <c r="F616" s="7"/>
      <c r="G616" s="7"/>
      <c r="H616" s="7"/>
      <c r="I616" s="18"/>
      <c r="J616" s="266"/>
      <c r="K616" s="34"/>
    </row>
    <row r="617" spans="1:11" s="2" customFormat="1" ht="15.75">
      <c r="A617" s="85"/>
      <c r="B617" s="7"/>
      <c r="C617" s="7"/>
      <c r="D617" s="7"/>
      <c r="E617" s="7"/>
      <c r="F617" s="7"/>
      <c r="G617" s="7"/>
      <c r="H617" s="7"/>
      <c r="I617" s="18"/>
      <c r="J617" s="266"/>
      <c r="K617" s="34"/>
    </row>
    <row r="618" spans="1:11" s="2" customFormat="1" ht="15.75">
      <c r="A618" s="87"/>
      <c r="B618" s="59"/>
      <c r="C618" s="59"/>
      <c r="D618" s="59"/>
      <c r="E618" s="59"/>
      <c r="F618" s="7"/>
      <c r="G618" s="7"/>
      <c r="H618" s="7"/>
      <c r="I618" s="18"/>
      <c r="J618" s="266"/>
      <c r="K618" s="34"/>
    </row>
    <row r="619" spans="1:11" s="2" customFormat="1" ht="15.75">
      <c r="A619" s="85"/>
      <c r="B619" s="7"/>
      <c r="C619" s="7"/>
      <c r="D619" s="7"/>
      <c r="E619" s="7"/>
      <c r="F619" s="7"/>
      <c r="G619" s="7"/>
      <c r="H619" s="7"/>
      <c r="I619" s="36"/>
      <c r="J619" s="266"/>
      <c r="K619" s="34"/>
    </row>
    <row r="620" spans="1:11" s="2" customFormat="1" ht="15.75">
      <c r="A620" s="85"/>
      <c r="B620" s="7"/>
      <c r="C620" s="7"/>
      <c r="D620" s="7"/>
      <c r="E620" s="7"/>
      <c r="F620" s="7"/>
      <c r="G620" s="7"/>
      <c r="H620" s="7"/>
      <c r="I620" s="36"/>
      <c r="J620" s="266"/>
      <c r="K620" s="34"/>
    </row>
    <row r="621" spans="1:11" s="2" customFormat="1" ht="15.75">
      <c r="A621" s="85"/>
      <c r="B621" s="7"/>
      <c r="C621" s="7"/>
      <c r="D621" s="7"/>
      <c r="E621" s="7"/>
      <c r="F621" s="7"/>
      <c r="G621" s="7"/>
      <c r="H621" s="7"/>
      <c r="I621" s="36"/>
      <c r="J621" s="266"/>
      <c r="K621" s="34"/>
    </row>
    <row r="622" spans="1:11" s="2" customFormat="1" ht="15.75">
      <c r="A622" s="85"/>
      <c r="B622" s="7"/>
      <c r="C622" s="7"/>
      <c r="D622" s="7"/>
      <c r="E622" s="7"/>
      <c r="F622" s="7"/>
      <c r="G622" s="7"/>
      <c r="H622" s="7"/>
      <c r="I622" s="36"/>
      <c r="J622" s="266"/>
      <c r="K622" s="34"/>
    </row>
    <row r="623" spans="1:11" s="2" customFormat="1" ht="15.75">
      <c r="A623" s="85"/>
      <c r="B623" s="7"/>
      <c r="C623" s="7"/>
      <c r="D623" s="7"/>
      <c r="E623" s="7"/>
      <c r="F623" s="7"/>
      <c r="G623" s="36"/>
      <c r="H623" s="36"/>
      <c r="I623" s="36"/>
      <c r="J623" s="266"/>
      <c r="K623" s="34"/>
    </row>
    <row r="624" spans="1:11" s="2" customFormat="1" ht="15.75">
      <c r="A624" s="85"/>
      <c r="B624" s="7"/>
      <c r="C624" s="7"/>
      <c r="D624" s="7"/>
      <c r="E624" s="7"/>
      <c r="F624" s="7"/>
      <c r="G624" s="36"/>
      <c r="H624" s="36"/>
      <c r="I624" s="36"/>
      <c r="J624" s="266"/>
      <c r="K624" s="34"/>
    </row>
    <row r="625" spans="1:11" s="2" customFormat="1" ht="15.75">
      <c r="A625" s="87"/>
      <c r="B625" s="59"/>
      <c r="C625" s="59"/>
      <c r="D625" s="59"/>
      <c r="E625" s="59"/>
      <c r="F625" s="7"/>
      <c r="G625" s="36"/>
      <c r="H625" s="36"/>
      <c r="I625" s="36"/>
      <c r="J625" s="266"/>
      <c r="K625" s="34"/>
    </row>
    <row r="626" spans="1:11" s="2" customFormat="1" ht="15.75">
      <c r="A626" s="85"/>
      <c r="B626" s="7"/>
      <c r="C626" s="7"/>
      <c r="D626" s="7"/>
      <c r="E626" s="7"/>
      <c r="F626" s="7"/>
      <c r="G626" s="36"/>
      <c r="H626" s="36"/>
      <c r="I626" s="36"/>
      <c r="J626" s="266"/>
      <c r="K626" s="34"/>
    </row>
    <row r="627" spans="1:11" s="2" customFormat="1" ht="15.75">
      <c r="A627" s="85"/>
      <c r="B627" s="7"/>
      <c r="C627" s="7"/>
      <c r="D627" s="7"/>
      <c r="E627" s="7"/>
      <c r="F627" s="7"/>
      <c r="G627" s="36"/>
      <c r="H627" s="36"/>
      <c r="I627" s="36"/>
      <c r="J627" s="266"/>
      <c r="K627" s="34"/>
    </row>
    <row r="628" spans="1:11" s="2" customFormat="1" ht="15.75">
      <c r="A628" s="85"/>
      <c r="B628" s="7"/>
      <c r="C628" s="7"/>
      <c r="D628" s="7"/>
      <c r="E628" s="7"/>
      <c r="F628" s="7"/>
      <c r="G628" s="36"/>
      <c r="H628" s="36"/>
      <c r="I628" s="36"/>
      <c r="J628" s="266"/>
      <c r="K628" s="34"/>
    </row>
    <row r="629" spans="1:11" s="2" customFormat="1" ht="15.75">
      <c r="A629" s="85"/>
      <c r="B629" s="7"/>
      <c r="C629" s="7"/>
      <c r="D629" s="7"/>
      <c r="E629" s="7"/>
      <c r="F629" s="7"/>
      <c r="G629" s="36"/>
      <c r="H629" s="36"/>
      <c r="I629" s="36"/>
      <c r="J629" s="266"/>
      <c r="K629" s="34"/>
    </row>
    <row r="630" spans="1:11" s="2" customFormat="1" ht="15.75">
      <c r="A630" s="87"/>
      <c r="B630" s="59"/>
      <c r="C630" s="59"/>
      <c r="D630" s="59"/>
      <c r="E630" s="59"/>
      <c r="F630" s="7"/>
      <c r="G630" s="36"/>
      <c r="H630" s="36"/>
      <c r="I630" s="36"/>
      <c r="J630" s="266"/>
      <c r="K630" s="34"/>
    </row>
    <row r="631" spans="1:11" s="2" customFormat="1" ht="15.75">
      <c r="A631" s="85"/>
      <c r="B631" s="7"/>
      <c r="C631" s="7"/>
      <c r="D631" s="7"/>
      <c r="E631" s="7"/>
      <c r="F631" s="7"/>
      <c r="G631" s="36"/>
      <c r="H631" s="36"/>
      <c r="I631" s="36"/>
      <c r="J631" s="266"/>
      <c r="K631" s="34"/>
    </row>
    <row r="632" spans="1:11" s="2" customFormat="1" ht="15.75">
      <c r="A632" s="85"/>
      <c r="B632" s="7"/>
      <c r="C632" s="7"/>
      <c r="D632" s="7"/>
      <c r="E632" s="7"/>
      <c r="F632" s="7"/>
      <c r="G632" s="36"/>
      <c r="H632" s="36"/>
      <c r="I632" s="36"/>
      <c r="J632" s="266"/>
      <c r="K632" s="34"/>
    </row>
    <row r="633" spans="1:11" s="2" customFormat="1" ht="15.75">
      <c r="A633" s="85"/>
      <c r="B633" s="7"/>
      <c r="C633" s="7"/>
      <c r="D633" s="7"/>
      <c r="E633" s="7"/>
      <c r="F633" s="7"/>
      <c r="G633" s="36"/>
      <c r="H633" s="36"/>
      <c r="I633" s="36"/>
      <c r="J633" s="266"/>
      <c r="K633" s="34"/>
    </row>
    <row r="634" spans="1:11" s="2" customFormat="1" ht="15.75">
      <c r="A634" s="85"/>
      <c r="B634" s="7"/>
      <c r="C634" s="7"/>
      <c r="D634" s="7"/>
      <c r="E634" s="7"/>
      <c r="F634" s="7"/>
      <c r="G634" s="36"/>
      <c r="H634" s="36"/>
      <c r="I634" s="36"/>
      <c r="J634" s="266"/>
      <c r="K634" s="34"/>
    </row>
    <row r="635" spans="1:11" s="2" customFormat="1" ht="15.75">
      <c r="A635" s="85"/>
      <c r="B635" s="7"/>
      <c r="C635" s="7"/>
      <c r="D635" s="7"/>
      <c r="E635" s="7"/>
      <c r="F635" s="7"/>
      <c r="G635" s="36"/>
      <c r="H635" s="36"/>
      <c r="I635" s="36"/>
      <c r="J635" s="266"/>
      <c r="K635" s="34"/>
    </row>
    <row r="636" spans="1:11" s="2" customFormat="1" ht="15.75">
      <c r="A636" s="85"/>
      <c r="B636" s="7"/>
      <c r="C636" s="7"/>
      <c r="D636" s="7"/>
      <c r="E636" s="7"/>
      <c r="F636" s="7"/>
      <c r="G636" s="36"/>
      <c r="H636" s="36"/>
      <c r="I636" s="36"/>
      <c r="J636" s="266"/>
      <c r="K636" s="34"/>
    </row>
    <row r="637" spans="1:11" s="2" customFormat="1" ht="15.75">
      <c r="A637" s="85"/>
      <c r="B637" s="7"/>
      <c r="C637" s="7"/>
      <c r="D637" s="7"/>
      <c r="E637" s="7"/>
      <c r="F637" s="7"/>
      <c r="G637" s="36"/>
      <c r="H637" s="36"/>
      <c r="I637" s="36"/>
      <c r="J637" s="266"/>
      <c r="K637" s="34"/>
    </row>
    <row r="638" spans="1:11" s="2" customFormat="1" ht="15.75">
      <c r="A638" s="85"/>
      <c r="B638" s="7"/>
      <c r="C638" s="7"/>
      <c r="D638" s="7"/>
      <c r="E638" s="7"/>
      <c r="F638" s="7"/>
      <c r="G638" s="36"/>
      <c r="H638" s="36"/>
      <c r="I638" s="36"/>
      <c r="J638" s="266"/>
      <c r="K638" s="34"/>
    </row>
    <row r="639" spans="1:11" s="2" customFormat="1" ht="15.75">
      <c r="A639" s="85"/>
      <c r="B639" s="7"/>
      <c r="C639" s="7"/>
      <c r="D639" s="7"/>
      <c r="E639" s="7"/>
      <c r="F639" s="7"/>
      <c r="G639" s="36"/>
      <c r="H639" s="36"/>
      <c r="I639" s="36"/>
      <c r="J639" s="266"/>
      <c r="K639" s="34"/>
    </row>
    <row r="640" spans="1:11" s="2" customFormat="1" ht="15.75">
      <c r="A640" s="85"/>
      <c r="B640" s="7"/>
      <c r="C640" s="85"/>
      <c r="D640" s="85"/>
      <c r="E640" s="7"/>
      <c r="F640" s="7"/>
      <c r="G640" s="35"/>
      <c r="H640" s="35"/>
      <c r="I640" s="35"/>
      <c r="J640" s="267"/>
      <c r="K640" s="34"/>
    </row>
    <row r="641" spans="1:11" s="2" customFormat="1" ht="15.75">
      <c r="A641" s="85"/>
      <c r="B641" s="7"/>
      <c r="C641" s="85"/>
      <c r="D641" s="298"/>
      <c r="E641" s="298"/>
      <c r="F641" s="7"/>
      <c r="G641" s="35"/>
      <c r="H641" s="35"/>
      <c r="I641" s="35"/>
      <c r="J641" s="264"/>
      <c r="K641" s="34"/>
    </row>
    <row r="642" spans="1:11" s="2" customFormat="1" ht="15.75">
      <c r="A642" s="85"/>
      <c r="B642" s="7"/>
      <c r="C642" s="85"/>
      <c r="D642" s="7"/>
      <c r="E642" s="7"/>
      <c r="F642" s="7"/>
      <c r="G642" s="35"/>
      <c r="H642" s="35"/>
      <c r="I642" s="35"/>
      <c r="J642" s="264"/>
      <c r="K642" s="34"/>
    </row>
    <row r="643" spans="1:11" s="2" customFormat="1" ht="15.75">
      <c r="A643" s="85"/>
      <c r="B643" s="7"/>
      <c r="C643" s="85"/>
      <c r="D643" s="7"/>
      <c r="E643" s="7"/>
      <c r="F643" s="7"/>
      <c r="G643" s="35"/>
      <c r="H643" s="35"/>
      <c r="I643" s="35"/>
      <c r="J643" s="264"/>
      <c r="K643" s="34"/>
    </row>
    <row r="644" spans="1:11" s="2" customFormat="1" ht="15.75">
      <c r="A644" s="85"/>
      <c r="B644" s="7"/>
      <c r="C644" s="85"/>
      <c r="D644" s="7"/>
      <c r="E644" s="7"/>
      <c r="F644" s="7"/>
      <c r="G644" s="35"/>
      <c r="H644" s="35"/>
      <c r="I644" s="35"/>
      <c r="J644" s="264"/>
      <c r="K644" s="34"/>
    </row>
    <row r="645" spans="1:11" s="2" customFormat="1" ht="15.75">
      <c r="A645" s="85"/>
      <c r="B645" s="7"/>
      <c r="C645" s="85"/>
      <c r="D645" s="7"/>
      <c r="E645" s="7"/>
      <c r="F645" s="7"/>
      <c r="G645" s="35"/>
      <c r="H645" s="35"/>
      <c r="I645" s="35"/>
      <c r="J645" s="264"/>
      <c r="K645" s="34"/>
    </row>
    <row r="646" spans="1:11" s="2" customFormat="1" ht="15.75">
      <c r="A646" s="85"/>
      <c r="B646" s="7"/>
      <c r="C646" s="85"/>
      <c r="D646" s="7"/>
      <c r="E646" s="7"/>
      <c r="F646" s="7"/>
      <c r="G646" s="35"/>
      <c r="H646" s="35"/>
      <c r="I646" s="35"/>
      <c r="J646" s="264"/>
      <c r="K646" s="34"/>
    </row>
    <row r="647" spans="1:11" s="2" customFormat="1" ht="15.75">
      <c r="A647" s="85"/>
      <c r="B647" s="7"/>
      <c r="C647" s="85"/>
      <c r="D647" s="7"/>
      <c r="E647" s="7"/>
      <c r="F647" s="7"/>
      <c r="G647" s="35"/>
      <c r="H647" s="35"/>
      <c r="I647" s="35"/>
      <c r="J647" s="264"/>
      <c r="K647" s="34"/>
    </row>
    <row r="648" spans="1:11" s="2" customFormat="1" ht="15.75">
      <c r="A648" s="85"/>
      <c r="B648" s="7"/>
      <c r="C648" s="7"/>
      <c r="D648" s="7"/>
      <c r="E648" s="7"/>
      <c r="F648" s="7"/>
      <c r="G648" s="35"/>
      <c r="H648" s="35"/>
      <c r="I648" s="35"/>
      <c r="J648" s="264"/>
      <c r="K648" s="34"/>
    </row>
    <row r="649" spans="1:11" s="2" customFormat="1" ht="15.75">
      <c r="A649" s="85"/>
      <c r="B649" s="7"/>
      <c r="C649" s="7"/>
      <c r="D649" s="7"/>
      <c r="E649" s="205"/>
      <c r="F649" s="205"/>
      <c r="G649" s="36"/>
      <c r="H649" s="36"/>
      <c r="I649" s="36"/>
      <c r="J649" s="266"/>
      <c r="K649" s="34"/>
    </row>
    <row r="650" spans="1:11" s="2" customFormat="1" ht="15.75">
      <c r="A650" s="85"/>
      <c r="B650" s="7"/>
      <c r="C650" s="7"/>
      <c r="D650" s="7"/>
      <c r="E650" s="205"/>
      <c r="F650" s="205"/>
      <c r="G650" s="36"/>
      <c r="H650" s="36"/>
      <c r="I650" s="36"/>
      <c r="J650" s="266"/>
      <c r="K650" s="34"/>
    </row>
    <row r="651" spans="1:11" s="2" customFormat="1" ht="15.75">
      <c r="A651" s="85"/>
      <c r="B651" s="7"/>
      <c r="C651" s="7"/>
      <c r="D651" s="7"/>
      <c r="E651" s="205"/>
      <c r="F651" s="205"/>
      <c r="G651" s="37"/>
      <c r="H651" s="37"/>
      <c r="I651" s="37"/>
      <c r="J651" s="268"/>
      <c r="K651" s="34"/>
    </row>
    <row r="652" spans="1:11" s="2" customFormat="1" ht="15.75">
      <c r="A652" s="85"/>
      <c r="B652" s="7"/>
      <c r="C652" s="7"/>
      <c r="D652" s="7"/>
      <c r="E652" s="205"/>
      <c r="F652" s="205"/>
      <c r="G652" s="37"/>
      <c r="H652" s="37"/>
      <c r="I652" s="37"/>
      <c r="J652" s="268"/>
      <c r="K652" s="34"/>
    </row>
    <row r="653" spans="1:11" s="2" customFormat="1" ht="15.75">
      <c r="A653" s="85"/>
      <c r="B653" s="7"/>
      <c r="C653" s="7"/>
      <c r="D653" s="7"/>
      <c r="E653" s="205"/>
      <c r="F653" s="205"/>
      <c r="G653" s="36"/>
      <c r="H653" s="36"/>
      <c r="I653" s="36"/>
      <c r="J653" s="266"/>
      <c r="K653" s="34"/>
    </row>
    <row r="654" spans="1:11" s="2" customFormat="1" ht="15.75">
      <c r="A654" s="85"/>
      <c r="B654" s="7"/>
      <c r="C654" s="7"/>
      <c r="D654" s="7"/>
      <c r="E654" s="205"/>
      <c r="F654" s="205"/>
      <c r="G654" s="36"/>
      <c r="H654" s="36"/>
      <c r="I654" s="36"/>
      <c r="J654" s="266"/>
      <c r="K654" s="34"/>
    </row>
    <row r="655" spans="1:11" s="2" customFormat="1" ht="15.75">
      <c r="A655" s="85"/>
      <c r="B655" s="7"/>
      <c r="C655" s="7"/>
      <c r="D655" s="7"/>
      <c r="E655" s="205"/>
      <c r="F655" s="205"/>
      <c r="G655" s="36"/>
      <c r="H655" s="36"/>
      <c r="I655" s="36"/>
      <c r="J655" s="266"/>
      <c r="K655" s="34"/>
    </row>
    <row r="656" spans="1:11" s="2" customFormat="1" ht="15.75">
      <c r="A656" s="85"/>
      <c r="B656" s="7"/>
      <c r="C656" s="7"/>
      <c r="D656" s="7"/>
      <c r="E656" s="205"/>
      <c r="F656" s="205"/>
      <c r="G656" s="37"/>
      <c r="H656" s="37"/>
      <c r="I656" s="37"/>
      <c r="J656" s="268"/>
      <c r="K656" s="34"/>
    </row>
    <row r="657" spans="1:11" s="2" customFormat="1" ht="15.75">
      <c r="A657" s="85"/>
      <c r="B657" s="7"/>
      <c r="C657" s="7"/>
      <c r="D657" s="7"/>
      <c r="E657" s="205"/>
      <c r="F657" s="205"/>
      <c r="G657" s="36"/>
      <c r="H657" s="36"/>
      <c r="I657" s="36"/>
      <c r="J657" s="266"/>
      <c r="K657" s="34"/>
    </row>
    <row r="658" spans="1:11" s="2" customFormat="1" ht="15.75">
      <c r="A658" s="85"/>
      <c r="B658" s="7"/>
      <c r="C658" s="7"/>
      <c r="D658" s="7"/>
      <c r="E658" s="205"/>
      <c r="F658" s="205"/>
      <c r="G658" s="36"/>
      <c r="H658" s="36"/>
      <c r="I658" s="36"/>
      <c r="J658" s="266"/>
      <c r="K658" s="34"/>
    </row>
    <row r="659" spans="1:11" s="2" customFormat="1" ht="15.75">
      <c r="A659" s="85"/>
      <c r="B659" s="7"/>
      <c r="C659" s="7"/>
      <c r="D659" s="7"/>
      <c r="E659" s="205"/>
      <c r="F659" s="205"/>
      <c r="G659" s="36"/>
      <c r="H659" s="36"/>
      <c r="I659" s="36"/>
      <c r="J659" s="266"/>
      <c r="K659" s="34"/>
    </row>
    <row r="660" spans="1:11" s="2" customFormat="1" ht="15.75">
      <c r="A660" s="85"/>
      <c r="B660" s="7"/>
      <c r="C660" s="7"/>
      <c r="D660" s="7"/>
      <c r="E660" s="205"/>
      <c r="F660" s="205"/>
      <c r="G660" s="36"/>
      <c r="H660" s="36"/>
      <c r="I660" s="36"/>
      <c r="J660" s="266"/>
      <c r="K660" s="34"/>
    </row>
    <row r="661" spans="1:11" s="2" customFormat="1" ht="15.75">
      <c r="A661" s="85"/>
      <c r="B661" s="7"/>
      <c r="C661" s="7"/>
      <c r="D661" s="7"/>
      <c r="E661" s="205"/>
      <c r="F661" s="205"/>
      <c r="G661" s="36"/>
      <c r="H661" s="36"/>
      <c r="I661" s="36"/>
      <c r="J661" s="266"/>
      <c r="K661" s="34"/>
    </row>
    <row r="662" spans="1:11" s="2" customFormat="1" ht="15.75">
      <c r="A662" s="85"/>
      <c r="B662" s="7"/>
      <c r="C662" s="7"/>
      <c r="D662" s="7"/>
      <c r="E662" s="205"/>
      <c r="F662" s="205"/>
      <c r="G662" s="36"/>
      <c r="H662" s="36"/>
      <c r="I662" s="36"/>
      <c r="J662" s="266"/>
      <c r="K662" s="34"/>
    </row>
    <row r="663" spans="1:11" s="2" customFormat="1" ht="15.75">
      <c r="A663" s="85"/>
      <c r="B663" s="7"/>
      <c r="C663" s="7"/>
      <c r="D663" s="7"/>
      <c r="E663" s="205"/>
      <c r="F663" s="205"/>
      <c r="G663" s="36"/>
      <c r="H663" s="36"/>
      <c r="I663" s="36"/>
      <c r="J663" s="266"/>
      <c r="K663" s="34"/>
    </row>
    <row r="664" spans="1:11" s="2" customFormat="1" ht="15.75">
      <c r="A664" s="85"/>
      <c r="B664" s="7"/>
      <c r="C664" s="7"/>
      <c r="D664" s="7"/>
      <c r="E664" s="205"/>
      <c r="F664" s="205"/>
      <c r="G664" s="36"/>
      <c r="H664" s="36"/>
      <c r="I664" s="36"/>
      <c r="J664" s="266"/>
      <c r="K664" s="34"/>
    </row>
    <row r="665" spans="1:11" s="2" customFormat="1" ht="15.75">
      <c r="A665" s="85"/>
      <c r="B665" s="7"/>
      <c r="C665" s="7"/>
      <c r="D665" s="7"/>
      <c r="E665" s="206"/>
      <c r="F665" s="206"/>
      <c r="G665" s="36"/>
      <c r="H665" s="36"/>
      <c r="I665" s="36"/>
      <c r="J665" s="266"/>
      <c r="K665" s="34"/>
    </row>
    <row r="666" spans="1:11" s="2" customFormat="1" ht="15.75">
      <c r="A666" s="85"/>
      <c r="B666" s="7"/>
      <c r="C666" s="7"/>
      <c r="D666" s="7"/>
      <c r="E666" s="205"/>
      <c r="F666" s="205"/>
      <c r="G666" s="36"/>
      <c r="H666" s="36"/>
      <c r="I666" s="36"/>
      <c r="J666" s="266"/>
      <c r="K666" s="34"/>
    </row>
    <row r="667" spans="1:11" s="2" customFormat="1" ht="15.75">
      <c r="A667" s="85"/>
      <c r="B667" s="7"/>
      <c r="C667" s="7"/>
      <c r="D667" s="7"/>
      <c r="E667" s="205"/>
      <c r="F667" s="205"/>
      <c r="G667" s="37"/>
      <c r="H667" s="37"/>
      <c r="I667" s="37"/>
      <c r="J667" s="268"/>
      <c r="K667" s="34"/>
    </row>
    <row r="668" spans="1:11" s="2" customFormat="1" ht="15.75">
      <c r="A668" s="85"/>
      <c r="B668" s="7"/>
      <c r="C668" s="7"/>
      <c r="D668" s="7"/>
      <c r="E668" s="205"/>
      <c r="F668" s="205"/>
      <c r="G668" s="37"/>
      <c r="H668" s="37"/>
      <c r="I668" s="37"/>
      <c r="J668" s="268"/>
      <c r="K668" s="34"/>
    </row>
    <row r="669" spans="1:11" s="2" customFormat="1" ht="15.75">
      <c r="A669" s="85"/>
      <c r="B669" s="7"/>
      <c r="C669" s="7"/>
      <c r="D669" s="7"/>
      <c r="E669" s="205"/>
      <c r="F669" s="205"/>
      <c r="G669" s="37"/>
      <c r="H669" s="37"/>
      <c r="I669" s="37"/>
      <c r="J669" s="268"/>
      <c r="K669" s="34"/>
    </row>
    <row r="670" spans="1:11" s="2" customFormat="1" ht="15.75">
      <c r="A670" s="85"/>
      <c r="B670" s="7"/>
      <c r="C670" s="7"/>
      <c r="D670" s="7"/>
      <c r="E670" s="205"/>
      <c r="F670" s="205"/>
      <c r="G670" s="37"/>
      <c r="H670" s="37"/>
      <c r="I670" s="37"/>
      <c r="J670" s="268"/>
      <c r="K670" s="34"/>
    </row>
    <row r="671" spans="1:11" s="2" customFormat="1" ht="15.75">
      <c r="A671" s="85"/>
      <c r="B671" s="7"/>
      <c r="C671" s="7"/>
      <c r="D671" s="207"/>
      <c r="E671" s="208"/>
      <c r="F671" s="208"/>
      <c r="G671" s="36"/>
      <c r="H671" s="36"/>
      <c r="I671" s="36"/>
      <c r="J671" s="266"/>
      <c r="K671" s="34"/>
    </row>
    <row r="672" spans="1:11" s="2" customFormat="1" ht="15.75">
      <c r="A672" s="85"/>
      <c r="B672" s="7"/>
      <c r="C672" s="7"/>
      <c r="D672" s="207"/>
      <c r="E672" s="208"/>
      <c r="F672" s="208"/>
      <c r="G672" s="36"/>
      <c r="H672" s="36"/>
      <c r="I672" s="36"/>
      <c r="J672" s="266"/>
      <c r="K672" s="34"/>
    </row>
    <row r="673" spans="1:11" s="2" customFormat="1" ht="15.75">
      <c r="A673" s="85"/>
      <c r="B673" s="7"/>
      <c r="C673" s="7"/>
      <c r="D673" s="207"/>
      <c r="E673" s="7"/>
      <c r="F673" s="7"/>
      <c r="G673" s="37"/>
      <c r="H673" s="37"/>
      <c r="I673" s="37"/>
      <c r="J673" s="268"/>
      <c r="K673" s="34"/>
    </row>
    <row r="674" spans="1:11" s="2" customFormat="1" ht="15.75">
      <c r="A674" s="85"/>
      <c r="B674" s="7"/>
      <c r="C674" s="7"/>
      <c r="D674" s="207"/>
      <c r="E674" s="208"/>
      <c r="F674" s="208"/>
      <c r="G674" s="36"/>
      <c r="H674" s="36"/>
      <c r="I674" s="36"/>
      <c r="J674" s="266"/>
      <c r="K674" s="34"/>
    </row>
    <row r="675" spans="1:11" s="2" customFormat="1" ht="15.75">
      <c r="A675" s="85"/>
      <c r="B675" s="7"/>
      <c r="C675" s="7"/>
      <c r="D675" s="207"/>
      <c r="E675" s="208"/>
      <c r="F675" s="208"/>
      <c r="G675" s="36"/>
      <c r="H675" s="36"/>
      <c r="I675" s="36"/>
      <c r="J675" s="266"/>
      <c r="K675" s="34"/>
    </row>
    <row r="676" spans="1:11" s="2" customFormat="1" ht="15.75">
      <c r="A676" s="85"/>
      <c r="B676" s="7"/>
      <c r="C676" s="7"/>
      <c r="D676" s="207"/>
      <c r="E676" s="208"/>
      <c r="F676" s="208"/>
      <c r="G676" s="36"/>
      <c r="H676" s="36"/>
      <c r="I676" s="36"/>
      <c r="J676" s="266"/>
      <c r="K676" s="34"/>
    </row>
    <row r="677" spans="1:11" s="2" customFormat="1" ht="15" customHeight="1">
      <c r="A677" s="85"/>
      <c r="B677" s="7"/>
      <c r="C677" s="7"/>
      <c r="D677" s="7"/>
      <c r="E677" s="205"/>
      <c r="F677" s="205"/>
      <c r="G677" s="37"/>
      <c r="H677" s="37"/>
      <c r="I677" s="37"/>
      <c r="J677" s="268"/>
      <c r="K677" s="34"/>
    </row>
    <row r="678" spans="1:11" s="2" customFormat="1" ht="15.75">
      <c r="A678" s="85"/>
      <c r="B678" s="7"/>
      <c r="C678" s="7"/>
      <c r="D678" s="57"/>
      <c r="E678" s="57"/>
      <c r="F678" s="23"/>
      <c r="G678" s="36"/>
      <c r="H678" s="36"/>
      <c r="I678" s="36"/>
      <c r="J678" s="266"/>
      <c r="K678" s="34"/>
    </row>
    <row r="679" spans="1:11" s="2" customFormat="1" ht="15.75">
      <c r="A679" s="85"/>
      <c r="B679" s="7"/>
      <c r="C679" s="7"/>
      <c r="D679" s="57"/>
      <c r="E679" s="57"/>
      <c r="F679" s="23"/>
      <c r="G679" s="36"/>
      <c r="H679" s="36"/>
      <c r="I679" s="36"/>
      <c r="J679" s="266"/>
      <c r="K679" s="34"/>
    </row>
    <row r="680" spans="1:11" s="2" customFormat="1" ht="15.75">
      <c r="A680" s="85"/>
      <c r="B680" s="7"/>
      <c r="C680" s="7"/>
      <c r="D680" s="7"/>
      <c r="E680" s="7"/>
      <c r="F680" s="7"/>
      <c r="G680" s="36"/>
      <c r="H680" s="36"/>
      <c r="I680" s="36"/>
      <c r="J680" s="266"/>
      <c r="K680" s="34"/>
    </row>
    <row r="681" spans="1:11" s="2" customFormat="1" ht="15.75">
      <c r="A681" s="85"/>
      <c r="B681" s="7"/>
      <c r="C681" s="7"/>
      <c r="D681" s="7"/>
      <c r="E681" s="7"/>
      <c r="F681" s="7"/>
      <c r="G681" s="202"/>
      <c r="H681" s="202"/>
      <c r="I681" s="36"/>
      <c r="J681" s="266"/>
      <c r="K681" s="34"/>
    </row>
    <row r="682" spans="1:11" s="2" customFormat="1" ht="15.75">
      <c r="A682" s="85"/>
      <c r="B682" s="7"/>
      <c r="C682" s="7"/>
      <c r="D682" s="7"/>
      <c r="E682" s="7"/>
      <c r="F682" s="7"/>
      <c r="G682" s="202"/>
      <c r="H682" s="202"/>
      <c r="I682" s="36"/>
      <c r="J682" s="266"/>
      <c r="K682" s="34"/>
    </row>
    <row r="683" spans="1:11" s="2" customFormat="1" ht="15.75">
      <c r="A683" s="85"/>
      <c r="B683" s="7"/>
      <c r="C683" s="7"/>
      <c r="D683" s="57"/>
      <c r="E683" s="57"/>
      <c r="F683" s="23"/>
      <c r="G683" s="209"/>
      <c r="H683" s="209"/>
      <c r="I683" s="38"/>
      <c r="J683" s="269"/>
      <c r="K683" s="34"/>
    </row>
    <row r="684" spans="1:11" s="2" customFormat="1" ht="15.75">
      <c r="A684" s="85"/>
      <c r="B684" s="7"/>
      <c r="C684" s="7"/>
      <c r="D684" s="22"/>
      <c r="E684" s="22"/>
      <c r="F684" s="7"/>
      <c r="G684" s="202"/>
      <c r="H684" s="202"/>
      <c r="I684" s="36"/>
      <c r="J684" s="266"/>
      <c r="K684" s="34"/>
    </row>
    <row r="685" spans="1:11" s="2" customFormat="1" ht="15.75">
      <c r="A685" s="85"/>
      <c r="B685" s="7"/>
      <c r="C685" s="7"/>
      <c r="D685" s="7"/>
      <c r="E685" s="7"/>
      <c r="F685" s="7"/>
      <c r="G685" s="202"/>
      <c r="H685" s="202"/>
      <c r="I685" s="36"/>
      <c r="J685" s="266"/>
      <c r="K685" s="34"/>
    </row>
    <row r="686" spans="1:11" s="2" customFormat="1" ht="15.75">
      <c r="A686" s="85"/>
      <c r="B686" s="7"/>
      <c r="C686" s="7"/>
      <c r="D686" s="7"/>
      <c r="E686" s="7"/>
      <c r="F686" s="7"/>
      <c r="G686" s="202"/>
      <c r="H686" s="202"/>
      <c r="I686" s="36"/>
      <c r="J686" s="266"/>
      <c r="K686" s="34"/>
    </row>
    <row r="687" spans="1:11" s="2" customFormat="1" ht="15.75">
      <c r="A687" s="85"/>
      <c r="B687" s="7"/>
      <c r="C687" s="7"/>
      <c r="D687" s="7"/>
      <c r="E687" s="7"/>
      <c r="F687" s="7"/>
      <c r="G687" s="202"/>
      <c r="H687" s="202"/>
      <c r="I687" s="36"/>
      <c r="J687" s="266"/>
      <c r="K687" s="34"/>
    </row>
    <row r="688" spans="1:11" s="2" customFormat="1" ht="15.75">
      <c r="A688" s="85"/>
      <c r="B688" s="7"/>
      <c r="C688" s="7"/>
      <c r="D688" s="7"/>
      <c r="E688" s="7"/>
      <c r="F688" s="7"/>
      <c r="G688" s="36"/>
      <c r="H688" s="36"/>
      <c r="I688" s="36"/>
      <c r="J688" s="266"/>
      <c r="K688" s="34"/>
    </row>
    <row r="689" spans="1:11" s="2" customFormat="1" ht="15.75">
      <c r="A689" s="85"/>
      <c r="B689" s="7"/>
      <c r="C689" s="7"/>
      <c r="D689" s="7"/>
      <c r="E689" s="7"/>
      <c r="F689" s="7"/>
      <c r="G689" s="36"/>
      <c r="H689" s="36"/>
      <c r="I689" s="36"/>
      <c r="J689" s="266"/>
      <c r="K689" s="34"/>
    </row>
    <row r="690" spans="1:11" s="2" customFormat="1" ht="15.75">
      <c r="A690" s="85"/>
      <c r="B690" s="7"/>
      <c r="C690" s="7"/>
      <c r="D690" s="7"/>
      <c r="E690" s="7"/>
      <c r="F690" s="7"/>
      <c r="G690" s="36"/>
      <c r="H690" s="36"/>
      <c r="I690" s="36"/>
      <c r="J690" s="266"/>
      <c r="K690" s="34"/>
    </row>
    <row r="691" spans="1:11" s="16" customFormat="1" ht="15.75">
      <c r="A691" s="85"/>
      <c r="B691" s="210"/>
      <c r="C691" s="59"/>
      <c r="D691" s="59"/>
      <c r="E691" s="59"/>
      <c r="F691" s="59"/>
      <c r="G691" s="39"/>
      <c r="H691" s="39"/>
      <c r="I691" s="39"/>
      <c r="J691" s="270"/>
      <c r="K691" s="34"/>
    </row>
    <row r="692" spans="1:11" s="2" customFormat="1" ht="15.75">
      <c r="A692" s="85"/>
      <c r="B692" s="7"/>
      <c r="C692" s="7"/>
      <c r="D692" s="7"/>
      <c r="E692" s="7"/>
      <c r="F692" s="7"/>
      <c r="G692" s="26"/>
      <c r="H692" s="26"/>
      <c r="I692" s="26"/>
      <c r="J692" s="270"/>
      <c r="K692" s="34"/>
    </row>
    <row r="693" spans="1:11" s="2" customFormat="1" ht="15.75">
      <c r="A693" s="85"/>
      <c r="B693" s="7"/>
      <c r="C693" s="7"/>
      <c r="D693" s="7"/>
      <c r="E693" s="7"/>
      <c r="F693" s="7"/>
      <c r="G693" s="26"/>
      <c r="H693" s="26"/>
      <c r="I693" s="26"/>
      <c r="J693" s="270"/>
      <c r="K693" s="34"/>
    </row>
    <row r="694" spans="1:11" s="2" customFormat="1" ht="15.75">
      <c r="A694" s="85"/>
      <c r="B694" s="7"/>
      <c r="C694" s="7"/>
      <c r="D694" s="7"/>
      <c r="E694" s="7"/>
      <c r="F694" s="7"/>
      <c r="G694" s="26"/>
      <c r="H694" s="26"/>
      <c r="I694" s="26"/>
      <c r="J694" s="270"/>
      <c r="K694" s="34"/>
    </row>
    <row r="695" spans="1:11" s="2" customFormat="1" ht="15.75">
      <c r="A695" s="85"/>
      <c r="B695" s="7"/>
      <c r="C695" s="7"/>
      <c r="D695" s="7"/>
      <c r="E695" s="7"/>
      <c r="F695" s="7"/>
      <c r="G695" s="26"/>
      <c r="H695" s="26"/>
      <c r="I695" s="26"/>
      <c r="J695" s="270"/>
      <c r="K695" s="34"/>
    </row>
    <row r="696" spans="1:11" s="2" customFormat="1" ht="15.75">
      <c r="A696" s="85"/>
      <c r="B696" s="7"/>
      <c r="C696" s="7"/>
      <c r="D696" s="7"/>
      <c r="E696" s="7"/>
      <c r="F696" s="7"/>
      <c r="G696" s="26"/>
      <c r="H696" s="26"/>
      <c r="I696" s="26"/>
      <c r="J696" s="270"/>
      <c r="K696" s="34"/>
    </row>
    <row r="697" spans="1:11" s="2" customFormat="1" ht="15.75">
      <c r="A697" s="85"/>
      <c r="B697" s="7"/>
      <c r="C697" s="7"/>
      <c r="D697" s="7"/>
      <c r="E697" s="7"/>
      <c r="F697" s="7"/>
      <c r="G697" s="26"/>
      <c r="H697" s="26"/>
      <c r="I697" s="26"/>
      <c r="J697" s="270"/>
      <c r="K697" s="34"/>
    </row>
    <row r="698" spans="1:11" s="2" customFormat="1" ht="15.75">
      <c r="A698" s="85"/>
      <c r="B698" s="7"/>
      <c r="C698" s="85"/>
      <c r="D698" s="85"/>
      <c r="E698" s="7"/>
      <c r="F698" s="7"/>
      <c r="G698" s="26"/>
      <c r="H698" s="26"/>
      <c r="I698" s="26"/>
      <c r="J698" s="270"/>
      <c r="K698" s="34"/>
    </row>
    <row r="699" spans="1:11" s="2" customFormat="1" ht="15.75">
      <c r="A699" s="85"/>
      <c r="B699" s="7"/>
      <c r="C699" s="85"/>
      <c r="D699" s="298"/>
      <c r="E699" s="298"/>
      <c r="F699" s="7"/>
      <c r="G699" s="26"/>
      <c r="H699" s="26"/>
      <c r="I699" s="26"/>
      <c r="J699" s="270"/>
      <c r="K699" s="34"/>
    </row>
    <row r="700" spans="1:11" s="2" customFormat="1" ht="15.75">
      <c r="A700" s="85"/>
      <c r="B700" s="7"/>
      <c r="C700" s="7"/>
      <c r="D700" s="7"/>
      <c r="E700" s="7"/>
      <c r="F700" s="7"/>
      <c r="G700" s="26"/>
      <c r="H700" s="26"/>
      <c r="I700" s="26"/>
      <c r="J700" s="270"/>
      <c r="K700" s="34"/>
    </row>
    <row r="701" spans="1:11" s="2" customFormat="1" ht="15.75">
      <c r="A701" s="85"/>
      <c r="B701" s="7"/>
      <c r="C701" s="7"/>
      <c r="D701" s="7"/>
      <c r="E701" s="205"/>
      <c r="F701" s="205"/>
      <c r="G701" s="26"/>
      <c r="H701" s="26"/>
      <c r="I701" s="26"/>
      <c r="J701" s="270"/>
      <c r="K701" s="34"/>
    </row>
    <row r="702" spans="1:11" s="2" customFormat="1" ht="15.75">
      <c r="A702" s="85"/>
      <c r="B702" s="7"/>
      <c r="C702" s="7"/>
      <c r="D702" s="7"/>
      <c r="E702" s="205"/>
      <c r="F702" s="205"/>
      <c r="G702" s="26"/>
      <c r="H702" s="26"/>
      <c r="I702" s="26"/>
      <c r="J702" s="270"/>
      <c r="K702" s="34"/>
    </row>
    <row r="703" spans="1:11" s="2" customFormat="1" ht="15.75">
      <c r="A703" s="85"/>
      <c r="B703" s="7"/>
      <c r="C703" s="7"/>
      <c r="D703" s="7"/>
      <c r="E703" s="205"/>
      <c r="F703" s="205"/>
      <c r="G703" s="26"/>
      <c r="H703" s="26"/>
      <c r="I703" s="26"/>
      <c r="J703" s="270"/>
      <c r="K703" s="34"/>
    </row>
    <row r="704" spans="1:11" s="2" customFormat="1" ht="15.75">
      <c r="A704" s="85"/>
      <c r="B704" s="7"/>
      <c r="C704" s="7"/>
      <c r="D704" s="7"/>
      <c r="E704" s="205"/>
      <c r="F704" s="205"/>
      <c r="G704" s="40"/>
      <c r="H704" s="40"/>
      <c r="I704" s="40"/>
      <c r="J704" s="271"/>
      <c r="K704" s="34"/>
    </row>
    <row r="705" spans="1:11" s="2" customFormat="1" ht="15.75">
      <c r="A705" s="85"/>
      <c r="B705" s="7"/>
      <c r="C705" s="7"/>
      <c r="D705" s="7"/>
      <c r="E705" s="205"/>
      <c r="F705" s="205"/>
      <c r="G705" s="40"/>
      <c r="H705" s="40"/>
      <c r="I705" s="40"/>
      <c r="J705" s="271"/>
      <c r="K705" s="34"/>
    </row>
    <row r="706" spans="1:11" s="2" customFormat="1" ht="15.75">
      <c r="A706" s="85"/>
      <c r="B706" s="7"/>
      <c r="C706" s="7"/>
      <c r="D706" s="7"/>
      <c r="E706" s="205"/>
      <c r="F706" s="205"/>
      <c r="G706" s="40"/>
      <c r="H706" s="40"/>
      <c r="I706" s="40"/>
      <c r="J706" s="271"/>
      <c r="K706" s="34"/>
    </row>
    <row r="707" spans="1:11" s="2" customFormat="1" ht="15.75">
      <c r="A707" s="85"/>
      <c r="B707" s="7"/>
      <c r="C707" s="7"/>
      <c r="D707" s="7"/>
      <c r="E707" s="205"/>
      <c r="F707" s="205"/>
      <c r="G707" s="26"/>
      <c r="H707" s="26"/>
      <c r="I707" s="26"/>
      <c r="J707" s="270"/>
      <c r="K707" s="34"/>
    </row>
    <row r="708" spans="1:11" s="2" customFormat="1" ht="15.75">
      <c r="A708" s="85"/>
      <c r="B708" s="7"/>
      <c r="C708" s="7"/>
      <c r="D708" s="7"/>
      <c r="E708" s="205"/>
      <c r="F708" s="205"/>
      <c r="G708" s="26"/>
      <c r="H708" s="26"/>
      <c r="I708" s="26"/>
      <c r="J708" s="270"/>
      <c r="K708" s="34"/>
    </row>
    <row r="709" spans="1:11" s="2" customFormat="1" ht="15.75">
      <c r="A709" s="85"/>
      <c r="B709" s="7"/>
      <c r="C709" s="7"/>
      <c r="D709" s="7"/>
      <c r="E709" s="205"/>
      <c r="F709" s="205"/>
      <c r="G709" s="26"/>
      <c r="H709" s="26"/>
      <c r="I709" s="26"/>
      <c r="J709" s="270"/>
      <c r="K709" s="34"/>
    </row>
    <row r="710" spans="1:11" s="2" customFormat="1" ht="15.75">
      <c r="A710" s="85"/>
      <c r="B710" s="7"/>
      <c r="C710" s="7"/>
      <c r="D710" s="7"/>
      <c r="E710" s="205"/>
      <c r="F710" s="205"/>
      <c r="G710" s="26"/>
      <c r="H710" s="26"/>
      <c r="I710" s="26"/>
      <c r="J710" s="270"/>
      <c r="K710" s="34"/>
    </row>
    <row r="711" spans="1:11" s="2" customFormat="1" ht="15.75">
      <c r="A711" s="85"/>
      <c r="B711" s="7"/>
      <c r="C711" s="7"/>
      <c r="D711" s="7"/>
      <c r="E711" s="205"/>
      <c r="F711" s="205"/>
      <c r="G711" s="26"/>
      <c r="H711" s="26"/>
      <c r="I711" s="26"/>
      <c r="J711" s="270"/>
      <c r="K711" s="34"/>
    </row>
    <row r="712" spans="1:11" s="2" customFormat="1" ht="15.75">
      <c r="A712" s="85"/>
      <c r="B712" s="7"/>
      <c r="C712" s="7"/>
      <c r="D712" s="7"/>
      <c r="E712" s="205"/>
      <c r="F712" s="205"/>
      <c r="G712" s="40"/>
      <c r="H712" s="40"/>
      <c r="I712" s="40"/>
      <c r="J712" s="271"/>
      <c r="K712" s="34"/>
    </row>
    <row r="713" spans="1:11" s="2" customFormat="1" ht="15.75">
      <c r="A713" s="85"/>
      <c r="B713" s="7"/>
      <c r="C713" s="7"/>
      <c r="D713" s="7"/>
      <c r="E713" s="205"/>
      <c r="F713" s="205"/>
      <c r="G713" s="40"/>
      <c r="H713" s="40"/>
      <c r="I713" s="40"/>
      <c r="J713" s="271"/>
      <c r="K713" s="34"/>
    </row>
    <row r="714" spans="1:11" s="2" customFormat="1" ht="15.75">
      <c r="A714" s="85"/>
      <c r="B714" s="7"/>
      <c r="C714" s="7"/>
      <c r="D714" s="7"/>
      <c r="E714" s="205"/>
      <c r="F714" s="205"/>
      <c r="G714" s="26"/>
      <c r="H714" s="26"/>
      <c r="I714" s="26"/>
      <c r="J714" s="270"/>
      <c r="K714" s="34"/>
    </row>
    <row r="715" spans="1:11" s="2" customFormat="1" ht="15.75">
      <c r="A715" s="85"/>
      <c r="B715" s="7"/>
      <c r="C715" s="7"/>
      <c r="D715" s="7"/>
      <c r="E715" s="205"/>
      <c r="F715" s="205"/>
      <c r="G715" s="26"/>
      <c r="H715" s="26"/>
      <c r="I715" s="26"/>
      <c r="J715" s="270"/>
      <c r="K715" s="34"/>
    </row>
    <row r="716" spans="1:11" s="2" customFormat="1" ht="15.75">
      <c r="A716" s="85"/>
      <c r="B716" s="7"/>
      <c r="C716" s="7"/>
      <c r="D716" s="7"/>
      <c r="E716" s="205"/>
      <c r="F716" s="205"/>
      <c r="G716" s="26"/>
      <c r="H716" s="26"/>
      <c r="I716" s="26"/>
      <c r="J716" s="270"/>
      <c r="K716" s="34"/>
    </row>
    <row r="717" spans="1:11" s="2" customFormat="1" ht="15.75">
      <c r="A717" s="85"/>
      <c r="B717" s="7"/>
      <c r="C717" s="7"/>
      <c r="D717" s="7"/>
      <c r="E717" s="205"/>
      <c r="F717" s="205"/>
      <c r="G717" s="26"/>
      <c r="H717" s="26"/>
      <c r="I717" s="26"/>
      <c r="J717" s="270"/>
      <c r="K717" s="34"/>
    </row>
    <row r="718" spans="1:11" s="2" customFormat="1" ht="15.75">
      <c r="A718" s="85"/>
      <c r="B718" s="7"/>
      <c r="C718" s="7"/>
      <c r="D718" s="7"/>
      <c r="E718" s="205"/>
      <c r="F718" s="205"/>
      <c r="G718" s="26"/>
      <c r="H718" s="26"/>
      <c r="I718" s="26"/>
      <c r="J718" s="270"/>
      <c r="K718" s="34"/>
    </row>
    <row r="719" spans="1:11" s="2" customFormat="1" ht="15.75">
      <c r="A719" s="85"/>
      <c r="B719" s="7"/>
      <c r="C719" s="7"/>
      <c r="D719" s="7"/>
      <c r="E719" s="205"/>
      <c r="F719" s="205"/>
      <c r="G719" s="26"/>
      <c r="H719" s="26"/>
      <c r="I719" s="26"/>
      <c r="J719" s="270"/>
      <c r="K719" s="34"/>
    </row>
    <row r="720" spans="1:11" s="2" customFormat="1" ht="15.75">
      <c r="A720" s="85"/>
      <c r="B720" s="7"/>
      <c r="C720" s="7"/>
      <c r="D720" s="207"/>
      <c r="E720" s="7"/>
      <c r="F720" s="7"/>
      <c r="G720" s="40"/>
      <c r="H720" s="40"/>
      <c r="I720" s="40"/>
      <c r="J720" s="271"/>
      <c r="K720" s="34"/>
    </row>
    <row r="721" spans="1:11" s="2" customFormat="1" ht="15.75">
      <c r="A721" s="85"/>
      <c r="B721" s="7"/>
      <c r="C721" s="7"/>
      <c r="D721" s="207"/>
      <c r="E721" s="208"/>
      <c r="F721" s="208"/>
      <c r="G721" s="26"/>
      <c r="H721" s="26"/>
      <c r="I721" s="26"/>
      <c r="J721" s="270"/>
      <c r="K721" s="34"/>
    </row>
    <row r="722" spans="1:11" s="2" customFormat="1" ht="15.75">
      <c r="A722" s="85"/>
      <c r="B722" s="7"/>
      <c r="C722" s="7"/>
      <c r="D722" s="207"/>
      <c r="E722" s="208"/>
      <c r="F722" s="208"/>
      <c r="G722" s="26"/>
      <c r="H722" s="26"/>
      <c r="I722" s="26"/>
      <c r="J722" s="270"/>
      <c r="K722" s="34"/>
    </row>
    <row r="723" spans="1:11" s="2" customFormat="1" ht="15.75">
      <c r="A723" s="85"/>
      <c r="B723" s="7"/>
      <c r="C723" s="7"/>
      <c r="D723" s="207"/>
      <c r="E723" s="208"/>
      <c r="F723" s="208"/>
      <c r="G723" s="26"/>
      <c r="H723" s="26"/>
      <c r="I723" s="26"/>
      <c r="J723" s="270"/>
      <c r="K723" s="34"/>
    </row>
    <row r="724" spans="1:11" s="2" customFormat="1" ht="15.75">
      <c r="A724" s="85"/>
      <c r="B724" s="7"/>
      <c r="C724" s="7"/>
      <c r="D724" s="7"/>
      <c r="E724" s="205"/>
      <c r="F724" s="205"/>
      <c r="G724" s="26"/>
      <c r="H724" s="26"/>
      <c r="I724" s="26"/>
      <c r="J724" s="270"/>
      <c r="K724" s="34"/>
    </row>
    <row r="725" spans="1:11" s="2" customFormat="1" ht="15.75">
      <c r="A725" s="85"/>
      <c r="B725" s="7"/>
      <c r="C725" s="7"/>
      <c r="D725" s="7"/>
      <c r="E725" s="205"/>
      <c r="F725" s="205"/>
      <c r="G725" s="26"/>
      <c r="H725" s="26"/>
      <c r="I725" s="26"/>
      <c r="J725" s="270"/>
      <c r="K725" s="34"/>
    </row>
    <row r="726" spans="1:11" s="13" customFormat="1" ht="15.75">
      <c r="A726" s="87"/>
      <c r="B726" s="59"/>
      <c r="C726" s="59"/>
      <c r="D726" s="59"/>
      <c r="E726" s="211"/>
      <c r="F726" s="211"/>
      <c r="G726" s="33"/>
      <c r="H726" s="33"/>
      <c r="I726" s="33"/>
      <c r="J726" s="260"/>
      <c r="K726" s="34"/>
    </row>
    <row r="727" spans="1:11" s="2" customFormat="1" ht="15.75">
      <c r="A727" s="85"/>
      <c r="B727" s="7"/>
      <c r="C727" s="7"/>
      <c r="D727" s="7"/>
      <c r="E727" s="205"/>
      <c r="F727" s="205"/>
      <c r="G727" s="35"/>
      <c r="H727" s="35"/>
      <c r="I727" s="35"/>
      <c r="J727" s="260"/>
      <c r="K727" s="34"/>
    </row>
    <row r="728" spans="1:11" s="2" customFormat="1" ht="15.75">
      <c r="A728" s="85"/>
      <c r="B728" s="7"/>
      <c r="C728" s="7"/>
      <c r="D728" s="7"/>
      <c r="E728" s="205"/>
      <c r="F728" s="205"/>
      <c r="G728" s="35"/>
      <c r="H728" s="35"/>
      <c r="I728" s="35"/>
      <c r="J728" s="260"/>
      <c r="K728" s="34"/>
    </row>
    <row r="729" spans="1:11" s="2" customFormat="1" ht="15.75">
      <c r="A729" s="85"/>
      <c r="B729" s="7"/>
      <c r="C729" s="7"/>
      <c r="D729" s="7"/>
      <c r="E729" s="205"/>
      <c r="F729" s="205"/>
      <c r="G729" s="36"/>
      <c r="H729" s="36"/>
      <c r="I729" s="36"/>
      <c r="J729" s="260"/>
      <c r="K729" s="34"/>
    </row>
    <row r="730" spans="1:11" s="2" customFormat="1" ht="15.75">
      <c r="A730" s="85"/>
      <c r="B730" s="7"/>
      <c r="C730" s="7"/>
      <c r="D730" s="7"/>
      <c r="E730" s="205"/>
      <c r="F730" s="205"/>
      <c r="G730" s="36"/>
      <c r="H730" s="36"/>
      <c r="I730" s="36"/>
      <c r="J730" s="260"/>
      <c r="K730" s="34"/>
    </row>
    <row r="731" spans="1:11" s="2" customFormat="1" ht="15.75">
      <c r="A731" s="85"/>
      <c r="B731" s="7"/>
      <c r="C731" s="7"/>
      <c r="D731" s="7"/>
      <c r="E731" s="205"/>
      <c r="F731" s="205"/>
      <c r="G731" s="36"/>
      <c r="H731" s="36"/>
      <c r="I731" s="36"/>
      <c r="J731" s="260"/>
      <c r="K731" s="34"/>
    </row>
    <row r="732" spans="1:11" s="2" customFormat="1" ht="15.75">
      <c r="A732" s="85"/>
      <c r="B732" s="7"/>
      <c r="C732" s="7"/>
      <c r="D732" s="7"/>
      <c r="E732" s="205"/>
      <c r="F732" s="205"/>
      <c r="G732" s="36"/>
      <c r="H732" s="36"/>
      <c r="I732" s="36"/>
      <c r="J732" s="260"/>
      <c r="K732" s="34"/>
    </row>
    <row r="733" spans="1:11" s="2" customFormat="1" ht="15.75">
      <c r="A733" s="85"/>
      <c r="B733" s="7"/>
      <c r="C733" s="7"/>
      <c r="D733" s="7"/>
      <c r="E733" s="205"/>
      <c r="F733" s="205"/>
      <c r="G733" s="35"/>
      <c r="H733" s="35"/>
      <c r="I733" s="35"/>
      <c r="J733" s="260"/>
      <c r="K733" s="34"/>
    </row>
    <row r="734" spans="1:11" s="2" customFormat="1" ht="15.75">
      <c r="A734" s="85"/>
      <c r="B734" s="7"/>
      <c r="C734" s="7"/>
      <c r="D734" s="7"/>
      <c r="E734" s="205"/>
      <c r="F734" s="205"/>
      <c r="G734" s="36"/>
      <c r="H734" s="36"/>
      <c r="I734" s="36"/>
      <c r="J734" s="260"/>
      <c r="K734" s="34"/>
    </row>
    <row r="735" spans="1:11" s="2" customFormat="1" ht="15.75">
      <c r="A735" s="85"/>
      <c r="B735" s="7"/>
      <c r="C735" s="7"/>
      <c r="D735" s="7"/>
      <c r="E735" s="205"/>
      <c r="F735" s="205"/>
      <c r="G735" s="36"/>
      <c r="H735" s="36"/>
      <c r="I735" s="36"/>
      <c r="J735" s="260"/>
      <c r="K735" s="34"/>
    </row>
    <row r="736" spans="1:11" s="2" customFormat="1" ht="15.75">
      <c r="A736" s="85"/>
      <c r="B736" s="7"/>
      <c r="C736" s="7"/>
      <c r="D736" s="7"/>
      <c r="E736" s="205"/>
      <c r="F736" s="205"/>
      <c r="G736" s="36"/>
      <c r="H736" s="36"/>
      <c r="I736" s="36"/>
      <c r="J736" s="260"/>
      <c r="K736" s="34"/>
    </row>
    <row r="737" spans="1:11" s="2" customFormat="1" ht="15.75">
      <c r="A737" s="85"/>
      <c r="B737" s="210"/>
      <c r="C737" s="59"/>
      <c r="D737" s="59"/>
      <c r="E737" s="59"/>
      <c r="F737" s="59"/>
      <c r="G737" s="33"/>
      <c r="H737" s="33"/>
      <c r="I737" s="33"/>
      <c r="J737" s="264"/>
      <c r="K737" s="34"/>
    </row>
    <row r="738" spans="1:11" ht="15.75">
      <c r="A738" s="85"/>
      <c r="B738" s="7"/>
      <c r="C738" s="7"/>
      <c r="D738" s="7"/>
      <c r="E738" s="7"/>
      <c r="F738" s="7"/>
      <c r="G738" s="35"/>
      <c r="H738" s="35"/>
      <c r="I738" s="35"/>
      <c r="J738" s="264"/>
      <c r="K738" s="34"/>
    </row>
    <row r="739" spans="1:11" ht="15.75">
      <c r="A739" s="85"/>
      <c r="B739" s="7"/>
      <c r="C739" s="7"/>
      <c r="D739" s="22"/>
      <c r="E739" s="22"/>
      <c r="F739" s="7"/>
      <c r="G739" s="36"/>
      <c r="H739" s="36"/>
      <c r="I739" s="36"/>
      <c r="J739" s="266"/>
      <c r="K739" s="34"/>
    </row>
    <row r="740" spans="1:11" ht="15.75">
      <c r="A740" s="85"/>
      <c r="B740" s="7"/>
      <c r="C740" s="7"/>
      <c r="D740" s="7"/>
      <c r="E740" s="7"/>
      <c r="F740" s="7"/>
      <c r="G740" s="36"/>
      <c r="H740" s="36"/>
      <c r="I740" s="36"/>
      <c r="J740" s="266"/>
      <c r="K740" s="34"/>
    </row>
    <row r="741" spans="1:11" ht="15.75">
      <c r="A741" s="85"/>
      <c r="B741" s="7"/>
      <c r="C741" s="7"/>
      <c r="D741" s="7"/>
      <c r="E741" s="7"/>
      <c r="F741" s="7"/>
      <c r="G741" s="36"/>
      <c r="H741" s="36"/>
      <c r="I741" s="36"/>
      <c r="J741" s="266"/>
      <c r="K741" s="34"/>
    </row>
    <row r="742" spans="1:11" ht="15.75">
      <c r="A742" s="85"/>
      <c r="B742" s="7"/>
      <c r="C742" s="7"/>
      <c r="D742" s="7"/>
      <c r="E742" s="7"/>
      <c r="F742" s="7"/>
      <c r="G742" s="42"/>
      <c r="H742" s="42"/>
      <c r="I742" s="42"/>
      <c r="J742" s="272"/>
      <c r="K742" s="34"/>
    </row>
    <row r="743" spans="1:11" ht="15.75">
      <c r="A743" s="85"/>
      <c r="B743" s="7"/>
      <c r="C743" s="7"/>
      <c r="D743" s="7"/>
      <c r="E743" s="7"/>
      <c r="F743" s="7"/>
      <c r="G743" s="42"/>
      <c r="H743" s="42"/>
      <c r="I743" s="42"/>
      <c r="J743" s="272"/>
      <c r="K743" s="34"/>
    </row>
    <row r="744" spans="1:11" ht="15.75">
      <c r="A744" s="85"/>
      <c r="B744" s="7"/>
      <c r="C744" s="7"/>
      <c r="D744" s="7"/>
      <c r="E744" s="7"/>
      <c r="F744" s="7"/>
      <c r="G744" s="36"/>
      <c r="H744" s="36"/>
      <c r="I744" s="36"/>
      <c r="J744" s="266"/>
      <c r="K744" s="34"/>
    </row>
    <row r="745" spans="1:11" ht="15.75">
      <c r="A745" s="85"/>
      <c r="B745" s="7"/>
      <c r="C745" s="7"/>
      <c r="D745" s="7"/>
      <c r="E745" s="7"/>
      <c r="F745" s="7"/>
      <c r="G745" s="36"/>
      <c r="H745" s="36"/>
      <c r="I745" s="36"/>
      <c r="J745" s="266"/>
      <c r="K745" s="34"/>
    </row>
    <row r="746" spans="1:11" ht="15.75">
      <c r="A746" s="85"/>
      <c r="B746" s="7"/>
      <c r="C746" s="7"/>
      <c r="D746" s="7"/>
      <c r="E746" s="7"/>
      <c r="F746" s="7"/>
      <c r="G746" s="36"/>
      <c r="H746" s="36"/>
      <c r="I746" s="36"/>
      <c r="J746" s="266"/>
      <c r="K746" s="34"/>
    </row>
    <row r="747" spans="1:11" ht="15.75">
      <c r="A747" s="85"/>
      <c r="B747" s="7"/>
      <c r="C747" s="7"/>
      <c r="D747" s="7"/>
      <c r="E747" s="7"/>
      <c r="F747" s="7"/>
      <c r="G747" s="36"/>
      <c r="H747" s="36"/>
      <c r="I747" s="36"/>
      <c r="J747" s="266"/>
      <c r="K747" s="34"/>
    </row>
    <row r="748" spans="1:11" ht="15.75">
      <c r="A748" s="85"/>
      <c r="B748" s="210"/>
      <c r="C748" s="59"/>
      <c r="D748" s="59"/>
      <c r="E748" s="59"/>
      <c r="F748" s="59"/>
      <c r="G748" s="33"/>
      <c r="H748" s="33"/>
      <c r="I748" s="33"/>
      <c r="J748" s="264"/>
      <c r="K748" s="34"/>
    </row>
    <row r="749" spans="1:11" ht="15.75">
      <c r="A749" s="85"/>
      <c r="B749" s="210"/>
      <c r="C749" s="7"/>
      <c r="D749" s="7"/>
      <c r="E749" s="205"/>
      <c r="F749" s="7"/>
      <c r="G749" s="35"/>
      <c r="H749" s="35"/>
      <c r="I749" s="35"/>
      <c r="J749" s="264"/>
      <c r="K749" s="34"/>
    </row>
    <row r="750" spans="1:11" ht="15.75">
      <c r="A750" s="85"/>
      <c r="B750" s="210"/>
      <c r="C750" s="7"/>
      <c r="D750" s="7"/>
      <c r="E750" s="205"/>
      <c r="F750" s="7"/>
      <c r="G750" s="36"/>
      <c r="H750" s="36"/>
      <c r="I750" s="36"/>
      <c r="J750" s="266"/>
      <c r="K750" s="34"/>
    </row>
    <row r="751" spans="1:11" ht="15.75">
      <c r="A751" s="85"/>
      <c r="B751" s="210"/>
      <c r="C751" s="7"/>
      <c r="D751" s="7"/>
      <c r="E751" s="205"/>
      <c r="F751" s="7"/>
      <c r="G751" s="36"/>
      <c r="H751" s="36"/>
      <c r="I751" s="36"/>
      <c r="J751" s="266"/>
      <c r="K751" s="34"/>
    </row>
    <row r="752" spans="1:11" ht="15.75">
      <c r="A752" s="85"/>
      <c r="B752" s="7"/>
      <c r="C752" s="7"/>
      <c r="D752" s="7"/>
      <c r="E752" s="7"/>
      <c r="F752" s="7"/>
      <c r="G752" s="35"/>
      <c r="H752" s="35"/>
      <c r="I752" s="35"/>
      <c r="J752" s="264"/>
      <c r="K752" s="34"/>
    </row>
    <row r="753" spans="1:11" ht="15.75">
      <c r="A753" s="85"/>
      <c r="B753" s="7"/>
      <c r="C753" s="7"/>
      <c r="D753" s="7"/>
      <c r="E753" s="7"/>
      <c r="F753" s="7"/>
      <c r="G753" s="35"/>
      <c r="H753" s="35"/>
      <c r="I753" s="35"/>
      <c r="J753" s="264"/>
      <c r="K753" s="34"/>
    </row>
    <row r="754" spans="1:11" ht="15.75">
      <c r="A754" s="85"/>
      <c r="B754" s="7"/>
      <c r="C754" s="7"/>
      <c r="D754" s="7"/>
      <c r="E754" s="7"/>
      <c r="F754" s="7"/>
      <c r="G754" s="36"/>
      <c r="H754" s="36"/>
      <c r="I754" s="36"/>
      <c r="J754" s="266"/>
      <c r="K754" s="34"/>
    </row>
    <row r="755" spans="1:11" ht="15.75">
      <c r="A755" s="85"/>
      <c r="B755" s="7"/>
      <c r="C755" s="7"/>
      <c r="D755" s="7"/>
      <c r="E755" s="207"/>
      <c r="F755" s="207"/>
      <c r="G755" s="42"/>
      <c r="H755" s="42"/>
      <c r="I755" s="42"/>
      <c r="J755" s="272"/>
      <c r="K755" s="34"/>
    </row>
    <row r="756" spans="1:11" ht="15.75">
      <c r="A756" s="85"/>
      <c r="B756" s="7"/>
      <c r="C756" s="7"/>
      <c r="D756" s="7"/>
      <c r="E756" s="7"/>
      <c r="F756" s="7"/>
      <c r="G756" s="36"/>
      <c r="H756" s="36"/>
      <c r="I756" s="36"/>
      <c r="J756" s="266"/>
      <c r="K756" s="34"/>
    </row>
    <row r="757" spans="1:11" s="13" customFormat="1" ht="15.75">
      <c r="A757" s="87"/>
      <c r="B757" s="59"/>
      <c r="C757" s="59"/>
      <c r="D757" s="59"/>
      <c r="E757" s="59"/>
      <c r="F757" s="59"/>
      <c r="G757" s="43"/>
      <c r="H757" s="43"/>
      <c r="I757" s="43"/>
      <c r="J757" s="266"/>
      <c r="K757" s="34"/>
    </row>
    <row r="758" spans="1:11" ht="15.75">
      <c r="A758" s="85"/>
      <c r="B758" s="7"/>
      <c r="C758" s="57"/>
      <c r="D758" s="57"/>
      <c r="E758" s="57"/>
      <c r="F758" s="23"/>
      <c r="G758" s="36"/>
      <c r="H758" s="36"/>
      <c r="I758" s="36"/>
      <c r="J758" s="266"/>
      <c r="K758" s="34"/>
    </row>
    <row r="759" spans="1:12" s="2" customFormat="1" ht="15.75">
      <c r="A759" s="85"/>
      <c r="B759" s="7"/>
      <c r="C759" s="7"/>
      <c r="D759" s="7"/>
      <c r="E759" s="7"/>
      <c r="F759" s="7"/>
      <c r="G759" s="35"/>
      <c r="H759" s="35"/>
      <c r="I759" s="35"/>
      <c r="J759" s="264"/>
      <c r="K759" s="34"/>
      <c r="L759" s="1"/>
    </row>
    <row r="760" spans="1:11" s="2" customFormat="1" ht="15.75">
      <c r="A760" s="85"/>
      <c r="B760" s="7"/>
      <c r="C760" s="7"/>
      <c r="D760" s="7"/>
      <c r="E760" s="205"/>
      <c r="F760" s="205"/>
      <c r="G760" s="31"/>
      <c r="H760" s="31"/>
      <c r="I760" s="31"/>
      <c r="J760" s="267"/>
      <c r="K760" s="34"/>
    </row>
    <row r="761" spans="1:11" s="2" customFormat="1" ht="15.75">
      <c r="A761" s="85"/>
      <c r="B761" s="7"/>
      <c r="C761" s="7"/>
      <c r="D761" s="7"/>
      <c r="E761" s="205"/>
      <c r="F761" s="205"/>
      <c r="G761" s="36"/>
      <c r="H761" s="36"/>
      <c r="I761" s="36"/>
      <c r="J761" s="267"/>
      <c r="K761" s="34"/>
    </row>
    <row r="762" spans="1:11" s="2" customFormat="1" ht="15.75">
      <c r="A762" s="85"/>
      <c r="B762" s="7"/>
      <c r="C762" s="7"/>
      <c r="D762" s="7"/>
      <c r="E762" s="205"/>
      <c r="F762" s="205"/>
      <c r="G762" s="36"/>
      <c r="H762" s="36"/>
      <c r="I762" s="36"/>
      <c r="J762" s="267"/>
      <c r="K762" s="34"/>
    </row>
    <row r="763" spans="1:12" s="2" customFormat="1" ht="15.75">
      <c r="A763" s="85"/>
      <c r="B763" s="7"/>
      <c r="C763" s="7"/>
      <c r="D763" s="7"/>
      <c r="E763" s="7"/>
      <c r="F763" s="7"/>
      <c r="G763" s="35"/>
      <c r="H763" s="35"/>
      <c r="I763" s="35"/>
      <c r="J763" s="264"/>
      <c r="K763" s="34"/>
      <c r="L763" s="1"/>
    </row>
    <row r="764" spans="1:12" s="2" customFormat="1" ht="15.75">
      <c r="A764" s="85"/>
      <c r="B764" s="7"/>
      <c r="C764" s="7"/>
      <c r="D764" s="7"/>
      <c r="E764" s="7"/>
      <c r="F764" s="7"/>
      <c r="G764" s="35"/>
      <c r="H764" s="35"/>
      <c r="I764" s="35"/>
      <c r="J764" s="264"/>
      <c r="K764" s="34"/>
      <c r="L764" s="1"/>
    </row>
    <row r="765" spans="1:12" s="2" customFormat="1" ht="15.75">
      <c r="A765" s="85"/>
      <c r="B765" s="7"/>
      <c r="C765" s="7"/>
      <c r="D765" s="7"/>
      <c r="E765" s="7"/>
      <c r="F765" s="7"/>
      <c r="G765" s="35"/>
      <c r="H765" s="35"/>
      <c r="I765" s="35"/>
      <c r="J765" s="264"/>
      <c r="K765" s="34"/>
      <c r="L765" s="1"/>
    </row>
    <row r="766" spans="1:12" s="2" customFormat="1" ht="15.75">
      <c r="A766" s="85"/>
      <c r="B766" s="7"/>
      <c r="C766" s="7"/>
      <c r="D766" s="7"/>
      <c r="E766" s="7"/>
      <c r="F766" s="7"/>
      <c r="G766" s="36"/>
      <c r="H766" s="36"/>
      <c r="I766" s="36"/>
      <c r="J766" s="266"/>
      <c r="K766" s="34"/>
      <c r="L766" s="1"/>
    </row>
    <row r="767" spans="1:12" s="2" customFormat="1" ht="15.75">
      <c r="A767" s="85"/>
      <c r="B767" s="7"/>
      <c r="C767" s="7"/>
      <c r="D767" s="7"/>
      <c r="E767" s="207"/>
      <c r="F767" s="207"/>
      <c r="G767" s="42"/>
      <c r="H767" s="42"/>
      <c r="I767" s="42"/>
      <c r="J767" s="272"/>
      <c r="K767" s="34"/>
      <c r="L767" s="1"/>
    </row>
    <row r="768" spans="1:12" s="2" customFormat="1" ht="15.75">
      <c r="A768" s="85"/>
      <c r="B768" s="7"/>
      <c r="C768" s="7"/>
      <c r="D768" s="7"/>
      <c r="E768" s="207"/>
      <c r="F768" s="207"/>
      <c r="G768" s="42"/>
      <c r="H768" s="42"/>
      <c r="I768" s="42"/>
      <c r="J768" s="272"/>
      <c r="K768" s="34"/>
      <c r="L768" s="1"/>
    </row>
    <row r="769" spans="1:12" s="2" customFormat="1" ht="15.75">
      <c r="A769" s="85"/>
      <c r="B769" s="7"/>
      <c r="C769" s="7"/>
      <c r="D769" s="7"/>
      <c r="E769" s="7"/>
      <c r="F769" s="7"/>
      <c r="G769" s="36"/>
      <c r="H769" s="36"/>
      <c r="I769" s="36"/>
      <c r="J769" s="266"/>
      <c r="K769" s="34"/>
      <c r="L769" s="1"/>
    </row>
    <row r="770" spans="1:12" s="2" customFormat="1" ht="18" customHeight="1">
      <c r="A770" s="85"/>
      <c r="B770" s="7"/>
      <c r="C770" s="23"/>
      <c r="D770" s="23"/>
      <c r="E770" s="23"/>
      <c r="F770" s="23"/>
      <c r="G770" s="36"/>
      <c r="H770" s="36"/>
      <c r="I770" s="36"/>
      <c r="J770" s="260"/>
      <c r="K770" s="34"/>
      <c r="L770" s="1"/>
    </row>
    <row r="771" spans="1:12" s="2" customFormat="1" ht="15.75">
      <c r="A771" s="85"/>
      <c r="B771" s="210"/>
      <c r="C771" s="59"/>
      <c r="D771" s="59"/>
      <c r="E771" s="59"/>
      <c r="F771" s="59"/>
      <c r="G771" s="33"/>
      <c r="H771" s="33"/>
      <c r="I771" s="33"/>
      <c r="J771" s="264"/>
      <c r="K771" s="34"/>
      <c r="L771" s="1"/>
    </row>
    <row r="772" spans="1:12" s="2" customFormat="1" ht="15.75">
      <c r="A772" s="85"/>
      <c r="B772" s="7"/>
      <c r="C772" s="7"/>
      <c r="D772" s="7"/>
      <c r="E772" s="7"/>
      <c r="F772" s="7"/>
      <c r="G772" s="35"/>
      <c r="H772" s="35"/>
      <c r="I772" s="35"/>
      <c r="J772" s="264"/>
      <c r="K772" s="34"/>
      <c r="L772" s="1"/>
    </row>
    <row r="773" spans="1:12" s="2" customFormat="1" ht="15.75">
      <c r="A773" s="85"/>
      <c r="B773" s="7"/>
      <c r="C773" s="7"/>
      <c r="D773" s="7"/>
      <c r="E773" s="7"/>
      <c r="F773" s="7"/>
      <c r="G773" s="36"/>
      <c r="H773" s="36"/>
      <c r="I773" s="36"/>
      <c r="J773" s="266"/>
      <c r="K773" s="34"/>
      <c r="L773" s="1"/>
    </row>
    <row r="774" spans="1:12" s="2" customFormat="1" ht="15.75">
      <c r="A774" s="85"/>
      <c r="B774" s="7"/>
      <c r="C774" s="7"/>
      <c r="D774" s="22"/>
      <c r="E774" s="22"/>
      <c r="F774" s="7"/>
      <c r="G774" s="36"/>
      <c r="H774" s="36"/>
      <c r="I774" s="36"/>
      <c r="J774" s="266"/>
      <c r="K774" s="34"/>
      <c r="L774" s="1"/>
    </row>
    <row r="775" spans="1:12" s="2" customFormat="1" ht="15.75">
      <c r="A775" s="85"/>
      <c r="B775" s="7"/>
      <c r="C775" s="7"/>
      <c r="D775" s="7"/>
      <c r="E775" s="7"/>
      <c r="F775" s="7"/>
      <c r="G775" s="36"/>
      <c r="H775" s="36"/>
      <c r="I775" s="36"/>
      <c r="J775" s="266"/>
      <c r="K775" s="34"/>
      <c r="L775" s="1"/>
    </row>
    <row r="776" spans="1:12" s="2" customFormat="1" ht="15.75">
      <c r="A776" s="85"/>
      <c r="B776" s="7"/>
      <c r="C776" s="7"/>
      <c r="D776" s="7"/>
      <c r="E776" s="7"/>
      <c r="F776" s="7"/>
      <c r="G776" s="36"/>
      <c r="H776" s="36"/>
      <c r="I776" s="36"/>
      <c r="J776" s="266"/>
      <c r="K776" s="34"/>
      <c r="L776" s="1"/>
    </row>
    <row r="777" spans="1:12" s="2" customFormat="1" ht="15.75">
      <c r="A777" s="85"/>
      <c r="B777" s="7"/>
      <c r="C777" s="85"/>
      <c r="D777" s="85"/>
      <c r="E777" s="7"/>
      <c r="F777" s="7"/>
      <c r="G777" s="35"/>
      <c r="H777" s="35"/>
      <c r="I777" s="35"/>
      <c r="J777" s="264"/>
      <c r="K777" s="34"/>
      <c r="L777" s="1"/>
    </row>
    <row r="778" spans="1:12" s="2" customFormat="1" ht="15.75">
      <c r="A778" s="85"/>
      <c r="B778" s="7"/>
      <c r="C778" s="85"/>
      <c r="D778" s="22"/>
      <c r="E778" s="22"/>
      <c r="F778" s="7"/>
      <c r="G778" s="35"/>
      <c r="H778" s="35"/>
      <c r="I778" s="35"/>
      <c r="J778" s="264"/>
      <c r="K778" s="34"/>
      <c r="L778" s="1"/>
    </row>
    <row r="779" spans="1:12" s="2" customFormat="1" ht="15.75">
      <c r="A779" s="85"/>
      <c r="B779" s="7"/>
      <c r="C779" s="7"/>
      <c r="D779" s="7"/>
      <c r="E779" s="7"/>
      <c r="F779" s="7"/>
      <c r="G779" s="35"/>
      <c r="H779" s="35"/>
      <c r="I779" s="35"/>
      <c r="J779" s="264"/>
      <c r="K779" s="34"/>
      <c r="L779" s="1"/>
    </row>
    <row r="780" spans="1:12" s="2" customFormat="1" ht="15.75">
      <c r="A780" s="85"/>
      <c r="B780" s="7"/>
      <c r="C780" s="7"/>
      <c r="D780" s="7"/>
      <c r="E780" s="7"/>
      <c r="F780" s="7"/>
      <c r="G780" s="35"/>
      <c r="H780" s="35"/>
      <c r="I780" s="35"/>
      <c r="J780" s="264"/>
      <c r="K780" s="34"/>
      <c r="L780" s="1"/>
    </row>
    <row r="781" spans="1:12" s="2" customFormat="1" ht="15.75">
      <c r="A781" s="85"/>
      <c r="B781" s="7"/>
      <c r="C781" s="7"/>
      <c r="D781" s="7"/>
      <c r="E781" s="7"/>
      <c r="F781" s="7"/>
      <c r="G781" s="35"/>
      <c r="H781" s="35"/>
      <c r="I781" s="35"/>
      <c r="J781" s="264"/>
      <c r="K781" s="34"/>
      <c r="L781" s="1"/>
    </row>
    <row r="782" spans="1:12" s="2" customFormat="1" ht="15.75">
      <c r="A782" s="85"/>
      <c r="B782" s="7"/>
      <c r="C782" s="7"/>
      <c r="D782" s="7"/>
      <c r="E782" s="208"/>
      <c r="F782" s="208"/>
      <c r="G782" s="36"/>
      <c r="H782" s="36"/>
      <c r="I782" s="36"/>
      <c r="J782" s="266"/>
      <c r="K782" s="34"/>
      <c r="L782" s="1"/>
    </row>
    <row r="783" spans="1:12" s="2" customFormat="1" ht="15.75">
      <c r="A783" s="85"/>
      <c r="B783" s="7"/>
      <c r="C783" s="7"/>
      <c r="D783" s="7"/>
      <c r="E783" s="208"/>
      <c r="F783" s="208"/>
      <c r="G783" s="36"/>
      <c r="H783" s="36"/>
      <c r="I783" s="36"/>
      <c r="J783" s="266"/>
      <c r="K783" s="34"/>
      <c r="L783" s="1"/>
    </row>
    <row r="784" spans="1:12" s="2" customFormat="1" ht="15.75">
      <c r="A784" s="85"/>
      <c r="B784" s="7"/>
      <c r="C784" s="7"/>
      <c r="D784" s="7"/>
      <c r="E784" s="208"/>
      <c r="F784" s="208"/>
      <c r="G784" s="36"/>
      <c r="H784" s="36"/>
      <c r="I784" s="36"/>
      <c r="J784" s="266"/>
      <c r="K784" s="34"/>
      <c r="L784" s="1"/>
    </row>
    <row r="785" spans="1:12" s="2" customFormat="1" ht="15.75">
      <c r="A785" s="85"/>
      <c r="B785" s="7"/>
      <c r="C785" s="7"/>
      <c r="D785" s="7"/>
      <c r="E785" s="208"/>
      <c r="F785" s="208"/>
      <c r="G785" s="36"/>
      <c r="H785" s="36"/>
      <c r="I785" s="36"/>
      <c r="J785" s="266"/>
      <c r="K785" s="34"/>
      <c r="L785" s="1"/>
    </row>
    <row r="786" spans="1:12" s="2" customFormat="1" ht="15.75">
      <c r="A786" s="85"/>
      <c r="B786" s="7"/>
      <c r="C786" s="7"/>
      <c r="D786" s="7"/>
      <c r="E786" s="7"/>
      <c r="F786" s="7"/>
      <c r="G786" s="35"/>
      <c r="H786" s="35"/>
      <c r="I786" s="35"/>
      <c r="J786" s="264"/>
      <c r="K786" s="34"/>
      <c r="L786" s="1"/>
    </row>
    <row r="787" spans="1:12" s="2" customFormat="1" ht="15.75">
      <c r="A787" s="85"/>
      <c r="B787" s="7"/>
      <c r="C787" s="7"/>
      <c r="D787" s="7"/>
      <c r="E787" s="7"/>
      <c r="F787" s="7"/>
      <c r="G787" s="35"/>
      <c r="H787" s="35"/>
      <c r="I787" s="35"/>
      <c r="J787" s="264"/>
      <c r="K787" s="34"/>
      <c r="L787" s="1"/>
    </row>
    <row r="788" spans="1:12" s="2" customFormat="1" ht="15.75">
      <c r="A788" s="85"/>
      <c r="B788" s="7"/>
      <c r="C788" s="7"/>
      <c r="D788" s="7"/>
      <c r="E788" s="208"/>
      <c r="F788" s="208"/>
      <c r="G788" s="36"/>
      <c r="H788" s="36"/>
      <c r="I788" s="36"/>
      <c r="J788" s="266"/>
      <c r="K788" s="34"/>
      <c r="L788" s="1"/>
    </row>
    <row r="789" spans="1:12" s="2" customFormat="1" ht="15.75">
      <c r="A789" s="85"/>
      <c r="B789" s="7"/>
      <c r="C789" s="7"/>
      <c r="D789" s="7"/>
      <c r="E789" s="208"/>
      <c r="F789" s="208"/>
      <c r="G789" s="36"/>
      <c r="H789" s="36"/>
      <c r="I789" s="36"/>
      <c r="J789" s="266"/>
      <c r="K789" s="34"/>
      <c r="L789" s="1"/>
    </row>
    <row r="790" spans="1:12" s="2" customFormat="1" ht="15.75">
      <c r="A790" s="85"/>
      <c r="B790" s="7"/>
      <c r="C790" s="7"/>
      <c r="D790" s="208"/>
      <c r="E790" s="207"/>
      <c r="F790" s="207"/>
      <c r="G790" s="36"/>
      <c r="H790" s="36"/>
      <c r="I790" s="36"/>
      <c r="J790" s="266"/>
      <c r="K790" s="34"/>
      <c r="L790" s="1"/>
    </row>
    <row r="791" spans="1:12" s="2" customFormat="1" ht="15.75">
      <c r="A791" s="85"/>
      <c r="B791" s="7"/>
      <c r="C791" s="7"/>
      <c r="D791" s="208"/>
      <c r="E791" s="207"/>
      <c r="F791" s="207"/>
      <c r="G791" s="36"/>
      <c r="H791" s="36"/>
      <c r="I791" s="36"/>
      <c r="J791" s="266"/>
      <c r="K791" s="34"/>
      <c r="L791" s="1"/>
    </row>
    <row r="792" spans="1:12" s="2" customFormat="1" ht="15.75">
      <c r="A792" s="85"/>
      <c r="B792" s="7"/>
      <c r="C792" s="7"/>
      <c r="D792" s="207"/>
      <c r="E792" s="208"/>
      <c r="F792" s="208"/>
      <c r="G792" s="35"/>
      <c r="H792" s="35"/>
      <c r="I792" s="35"/>
      <c r="J792" s="264"/>
      <c r="K792" s="34"/>
      <c r="L792" s="1"/>
    </row>
    <row r="793" spans="1:12" s="2" customFormat="1" ht="15.75">
      <c r="A793" s="85"/>
      <c r="B793" s="7"/>
      <c r="C793" s="7"/>
      <c r="D793" s="207"/>
      <c r="E793" s="208"/>
      <c r="F793" s="208"/>
      <c r="G793" s="36"/>
      <c r="H793" s="36"/>
      <c r="I793" s="36"/>
      <c r="J793" s="266"/>
      <c r="K793" s="34"/>
      <c r="L793" s="1"/>
    </row>
    <row r="794" spans="1:12" s="2" customFormat="1" ht="15.75">
      <c r="A794" s="85"/>
      <c r="B794" s="7"/>
      <c r="C794" s="7"/>
      <c r="D794" s="207"/>
      <c r="E794" s="208"/>
      <c r="F794" s="208"/>
      <c r="G794" s="36"/>
      <c r="H794" s="36"/>
      <c r="I794" s="36"/>
      <c r="J794" s="266"/>
      <c r="K794" s="34"/>
      <c r="L794" s="1"/>
    </row>
    <row r="795" spans="1:11" s="13" customFormat="1" ht="15.75">
      <c r="A795" s="87"/>
      <c r="B795" s="59"/>
      <c r="C795" s="59"/>
      <c r="D795" s="59"/>
      <c r="E795" s="59"/>
      <c r="F795" s="59"/>
      <c r="G795" s="33"/>
      <c r="H795" s="33"/>
      <c r="I795" s="33"/>
      <c r="J795" s="260"/>
      <c r="K795" s="34"/>
    </row>
    <row r="796" spans="1:12" s="2" customFormat="1" ht="15.75">
      <c r="A796" s="85"/>
      <c r="B796" s="7"/>
      <c r="C796" s="7"/>
      <c r="D796" s="7"/>
      <c r="E796" s="7"/>
      <c r="F796" s="7"/>
      <c r="G796" s="36"/>
      <c r="H796" s="36"/>
      <c r="I796" s="36"/>
      <c r="J796" s="260"/>
      <c r="K796" s="34"/>
      <c r="L796" s="1"/>
    </row>
    <row r="797" spans="1:12" s="2" customFormat="1" ht="15.75">
      <c r="A797" s="85"/>
      <c r="B797" s="7"/>
      <c r="C797" s="7"/>
      <c r="D797" s="7"/>
      <c r="E797" s="7"/>
      <c r="F797" s="7"/>
      <c r="G797" s="36"/>
      <c r="H797" s="36"/>
      <c r="I797" s="36"/>
      <c r="J797" s="260"/>
      <c r="K797" s="34"/>
      <c r="L797" s="1"/>
    </row>
    <row r="798" spans="1:11" s="13" customFormat="1" ht="15.75">
      <c r="A798" s="87"/>
      <c r="B798" s="59"/>
      <c r="C798" s="59"/>
      <c r="D798" s="59"/>
      <c r="E798" s="59"/>
      <c r="F798" s="59"/>
      <c r="G798" s="33"/>
      <c r="H798" s="33"/>
      <c r="I798" s="33"/>
      <c r="J798" s="260"/>
      <c r="K798" s="34"/>
    </row>
    <row r="799" spans="1:12" s="2" customFormat="1" ht="15.75">
      <c r="A799" s="85"/>
      <c r="B799" s="7"/>
      <c r="C799" s="7"/>
      <c r="D799" s="7"/>
      <c r="E799" s="7"/>
      <c r="F799" s="7"/>
      <c r="G799" s="36"/>
      <c r="H799" s="36"/>
      <c r="I799" s="36"/>
      <c r="J799" s="260"/>
      <c r="K799" s="34"/>
      <c r="L799" s="1"/>
    </row>
    <row r="800" spans="1:12" s="2" customFormat="1" ht="15.75">
      <c r="A800" s="85"/>
      <c r="B800" s="7"/>
      <c r="C800" s="7"/>
      <c r="D800" s="7"/>
      <c r="E800" s="7"/>
      <c r="F800" s="7"/>
      <c r="G800" s="36"/>
      <c r="H800" s="36"/>
      <c r="I800" s="36"/>
      <c r="J800" s="260"/>
      <c r="K800" s="34"/>
      <c r="L800" s="1"/>
    </row>
    <row r="801" spans="1:12" s="2" customFormat="1" ht="15.75">
      <c r="A801" s="85"/>
      <c r="B801" s="210"/>
      <c r="C801" s="7"/>
      <c r="D801" s="7"/>
      <c r="E801" s="7"/>
      <c r="F801" s="7"/>
      <c r="G801" s="33"/>
      <c r="H801" s="33"/>
      <c r="I801" s="33"/>
      <c r="J801" s="264"/>
      <c r="K801" s="34"/>
      <c r="L801" s="1"/>
    </row>
    <row r="802" spans="1:12" s="2" customFormat="1" ht="15.75">
      <c r="A802" s="85"/>
      <c r="B802" s="7"/>
      <c r="C802" s="7"/>
      <c r="D802" s="7"/>
      <c r="E802" s="7"/>
      <c r="F802" s="7"/>
      <c r="G802" s="36"/>
      <c r="H802" s="36"/>
      <c r="I802" s="36"/>
      <c r="J802" s="260"/>
      <c r="K802" s="34"/>
      <c r="L802" s="1"/>
    </row>
    <row r="803" spans="1:12" s="2" customFormat="1" ht="15.75">
      <c r="A803" s="85"/>
      <c r="B803" s="7"/>
      <c r="C803" s="7"/>
      <c r="D803" s="7"/>
      <c r="E803" s="7"/>
      <c r="F803" s="7"/>
      <c r="G803" s="36"/>
      <c r="H803" s="36"/>
      <c r="I803" s="36"/>
      <c r="J803" s="260"/>
      <c r="K803" s="34"/>
      <c r="L803" s="1"/>
    </row>
    <row r="804" spans="1:11" s="13" customFormat="1" ht="23.25" customHeight="1">
      <c r="A804" s="87"/>
      <c r="B804" s="59"/>
      <c r="C804" s="59"/>
      <c r="D804" s="59"/>
      <c r="E804" s="59"/>
      <c r="F804" s="59"/>
      <c r="G804" s="43"/>
      <c r="H804" s="43"/>
      <c r="I804" s="43"/>
      <c r="J804" s="266"/>
      <c r="K804" s="34"/>
    </row>
    <row r="805" spans="1:12" s="2" customFormat="1" ht="15.75">
      <c r="A805" s="85"/>
      <c r="B805" s="7"/>
      <c r="C805" s="7"/>
      <c r="D805" s="7"/>
      <c r="E805" s="7"/>
      <c r="F805" s="7"/>
      <c r="G805" s="36"/>
      <c r="H805" s="36"/>
      <c r="I805" s="36"/>
      <c r="J805" s="266"/>
      <c r="K805" s="34"/>
      <c r="L805" s="1"/>
    </row>
    <row r="806" spans="1:12" s="2" customFormat="1" ht="15.75">
      <c r="A806" s="85"/>
      <c r="B806" s="7"/>
      <c r="C806" s="7"/>
      <c r="D806" s="7"/>
      <c r="E806" s="7"/>
      <c r="F806" s="7"/>
      <c r="G806" s="36"/>
      <c r="H806" s="36"/>
      <c r="I806" s="36"/>
      <c r="J806" s="260"/>
      <c r="K806" s="34"/>
      <c r="L806" s="1"/>
    </row>
    <row r="807" spans="1:11" s="13" customFormat="1" ht="23.25" customHeight="1">
      <c r="A807" s="87"/>
      <c r="B807" s="59"/>
      <c r="C807" s="59"/>
      <c r="D807" s="59"/>
      <c r="E807" s="59"/>
      <c r="F807" s="59"/>
      <c r="G807" s="43"/>
      <c r="H807" s="43"/>
      <c r="I807" s="43"/>
      <c r="J807" s="266"/>
      <c r="K807" s="34"/>
    </row>
    <row r="808" spans="1:12" s="2" customFormat="1" ht="15.75">
      <c r="A808" s="85"/>
      <c r="B808" s="7"/>
      <c r="C808" s="7"/>
      <c r="D808" s="7"/>
      <c r="E808" s="7"/>
      <c r="F808" s="7"/>
      <c r="G808" s="36"/>
      <c r="H808" s="36"/>
      <c r="I808" s="36"/>
      <c r="J808" s="266"/>
      <c r="K808" s="34"/>
      <c r="L808" s="1"/>
    </row>
    <row r="809" spans="1:11" s="13" customFormat="1" ht="27" customHeight="1">
      <c r="A809" s="87"/>
      <c r="B809" s="59"/>
      <c r="C809" s="59"/>
      <c r="D809" s="59"/>
      <c r="E809" s="59"/>
      <c r="F809" s="59"/>
      <c r="G809" s="43"/>
      <c r="H809" s="43"/>
      <c r="I809" s="43"/>
      <c r="J809" s="266"/>
      <c r="K809" s="34"/>
    </row>
    <row r="810" spans="1:12" s="2" customFormat="1" ht="15.75">
      <c r="A810" s="85"/>
      <c r="B810" s="7"/>
      <c r="C810" s="7"/>
      <c r="D810" s="7"/>
      <c r="E810" s="7"/>
      <c r="F810" s="7"/>
      <c r="G810" s="36"/>
      <c r="H810" s="36"/>
      <c r="I810" s="36"/>
      <c r="J810" s="266"/>
      <c r="K810" s="34"/>
      <c r="L810" s="1"/>
    </row>
    <row r="811" spans="1:12" s="2" customFormat="1" ht="30" customHeight="1">
      <c r="A811" s="85"/>
      <c r="B811" s="210"/>
      <c r="C811" s="59"/>
      <c r="D811" s="59"/>
      <c r="E811" s="59"/>
      <c r="F811" s="59"/>
      <c r="G811" s="33"/>
      <c r="H811" s="33"/>
      <c r="I811" s="33"/>
      <c r="J811" s="264"/>
      <c r="K811" s="34"/>
      <c r="L811" s="1"/>
    </row>
    <row r="812" spans="1:12" s="2" customFormat="1" ht="15.75">
      <c r="A812" s="85"/>
      <c r="B812" s="7"/>
      <c r="C812" s="7"/>
      <c r="D812" s="7"/>
      <c r="E812" s="7"/>
      <c r="F812" s="7"/>
      <c r="G812" s="36"/>
      <c r="H812" s="36"/>
      <c r="I812" s="36"/>
      <c r="J812" s="266"/>
      <c r="K812" s="34"/>
      <c r="L812" s="1"/>
    </row>
    <row r="813" spans="1:11" s="13" customFormat="1" ht="30.75" customHeight="1">
      <c r="A813" s="87"/>
      <c r="B813" s="59"/>
      <c r="C813" s="59"/>
      <c r="D813" s="59"/>
      <c r="E813" s="59"/>
      <c r="F813" s="59"/>
      <c r="G813" s="33"/>
      <c r="H813" s="33"/>
      <c r="I813" s="33"/>
      <c r="J813" s="264"/>
      <c r="K813" s="34"/>
    </row>
    <row r="814" spans="1:11" s="13" customFormat="1" ht="15.75">
      <c r="A814" s="87"/>
      <c r="B814" s="59"/>
      <c r="C814" s="7"/>
      <c r="D814" s="7"/>
      <c r="E814" s="7"/>
      <c r="F814" s="7"/>
      <c r="G814" s="36"/>
      <c r="H814" s="36"/>
      <c r="I814" s="36"/>
      <c r="J814" s="266"/>
      <c r="K814" s="34"/>
    </row>
    <row r="815" spans="1:12" s="2" customFormat="1" ht="15.75">
      <c r="A815" s="85"/>
      <c r="B815" s="7"/>
      <c r="C815" s="7"/>
      <c r="D815" s="7"/>
      <c r="E815" s="7"/>
      <c r="F815" s="7"/>
      <c r="G815" s="36"/>
      <c r="H815" s="36"/>
      <c r="I815" s="36"/>
      <c r="J815" s="266"/>
      <c r="K815" s="34"/>
      <c r="L815" s="1"/>
    </row>
    <row r="816" spans="1:11" s="13" customFormat="1" ht="30.75" customHeight="1">
      <c r="A816" s="87"/>
      <c r="B816" s="59"/>
      <c r="C816" s="59"/>
      <c r="D816" s="59"/>
      <c r="E816" s="59"/>
      <c r="F816" s="59"/>
      <c r="G816" s="43"/>
      <c r="H816" s="43"/>
      <c r="I816" s="43"/>
      <c r="J816" s="266"/>
      <c r="K816" s="34"/>
    </row>
    <row r="817" spans="1:12" s="2" customFormat="1" ht="15.75">
      <c r="A817" s="85"/>
      <c r="B817" s="7"/>
      <c r="C817" s="7"/>
      <c r="D817" s="7"/>
      <c r="E817" s="7"/>
      <c r="F817" s="7"/>
      <c r="G817" s="36"/>
      <c r="H817" s="36"/>
      <c r="I817" s="36"/>
      <c r="J817" s="266"/>
      <c r="K817" s="34"/>
      <c r="L817" s="1"/>
    </row>
    <row r="818" spans="1:12" s="2" customFormat="1" ht="30" customHeight="1">
      <c r="A818" s="85"/>
      <c r="B818" s="210"/>
      <c r="C818" s="59"/>
      <c r="D818" s="59"/>
      <c r="E818" s="59"/>
      <c r="F818" s="59"/>
      <c r="G818" s="33"/>
      <c r="H818" s="33"/>
      <c r="I818" s="33"/>
      <c r="J818" s="260"/>
      <c r="K818" s="34"/>
      <c r="L818" s="1"/>
    </row>
    <row r="819" spans="1:12" s="2" customFormat="1" ht="15.75">
      <c r="A819" s="85"/>
      <c r="B819" s="7"/>
      <c r="C819" s="7"/>
      <c r="D819" s="7"/>
      <c r="E819" s="7"/>
      <c r="F819" s="7"/>
      <c r="G819" s="35"/>
      <c r="H819" s="35"/>
      <c r="I819" s="35"/>
      <c r="J819" s="260"/>
      <c r="K819" s="34"/>
      <c r="L819" s="1"/>
    </row>
    <row r="820" spans="1:12" s="2" customFormat="1" ht="15.75">
      <c r="A820" s="85"/>
      <c r="B820" s="7"/>
      <c r="C820" s="7"/>
      <c r="D820" s="7"/>
      <c r="E820" s="7"/>
      <c r="F820" s="7"/>
      <c r="G820" s="35"/>
      <c r="H820" s="35"/>
      <c r="I820" s="35"/>
      <c r="J820" s="260"/>
      <c r="K820" s="34"/>
      <c r="L820" s="1"/>
    </row>
    <row r="821" spans="1:12" s="2" customFormat="1" ht="15.75">
      <c r="A821" s="85"/>
      <c r="B821" s="7"/>
      <c r="C821" s="7"/>
      <c r="D821" s="7"/>
      <c r="E821" s="7"/>
      <c r="F821" s="7"/>
      <c r="G821" s="36"/>
      <c r="H821" s="36"/>
      <c r="I821" s="36"/>
      <c r="J821" s="260"/>
      <c r="K821" s="34"/>
      <c r="L821" s="1"/>
    </row>
    <row r="822" spans="1:12" s="2" customFormat="1" ht="15.75">
      <c r="A822" s="85"/>
      <c r="B822" s="7"/>
      <c r="C822" s="7"/>
      <c r="D822" s="7"/>
      <c r="E822" s="7"/>
      <c r="F822" s="7"/>
      <c r="G822" s="36"/>
      <c r="H822" s="36"/>
      <c r="I822" s="36"/>
      <c r="J822" s="260"/>
      <c r="K822" s="34"/>
      <c r="L822" s="1"/>
    </row>
    <row r="823" spans="1:11" s="13" customFormat="1" ht="29.25" customHeight="1">
      <c r="A823" s="87"/>
      <c r="B823" s="59"/>
      <c r="C823" s="59"/>
      <c r="D823" s="59"/>
      <c r="E823" s="59"/>
      <c r="F823" s="59"/>
      <c r="G823" s="43"/>
      <c r="H823" s="43"/>
      <c r="I823" s="43"/>
      <c r="J823" s="266"/>
      <c r="K823" s="34"/>
    </row>
    <row r="824" spans="1:12" s="2" customFormat="1" ht="15.75">
      <c r="A824" s="85"/>
      <c r="B824" s="7"/>
      <c r="C824" s="7"/>
      <c r="D824" s="7"/>
      <c r="E824" s="7"/>
      <c r="F824" s="7"/>
      <c r="G824" s="36"/>
      <c r="H824" s="36"/>
      <c r="I824" s="36"/>
      <c r="J824" s="266"/>
      <c r="K824" s="34"/>
      <c r="L824" s="1"/>
    </row>
    <row r="825" spans="1:12" s="2" customFormat="1" ht="15.75">
      <c r="A825" s="85"/>
      <c r="B825" s="7"/>
      <c r="C825" s="7"/>
      <c r="D825" s="7"/>
      <c r="E825" s="7"/>
      <c r="F825" s="7"/>
      <c r="G825" s="36"/>
      <c r="H825" s="36"/>
      <c r="I825" s="36"/>
      <c r="J825" s="260"/>
      <c r="K825" s="34"/>
      <c r="L825" s="1"/>
    </row>
    <row r="826" spans="1:11" s="13" customFormat="1" ht="33" customHeight="1">
      <c r="A826" s="87"/>
      <c r="B826" s="59"/>
      <c r="C826" s="59"/>
      <c r="D826" s="59"/>
      <c r="E826" s="59"/>
      <c r="F826" s="59"/>
      <c r="G826" s="33"/>
      <c r="H826" s="33"/>
      <c r="I826" s="33"/>
      <c r="J826" s="264"/>
      <c r="K826" s="34"/>
    </row>
    <row r="827" spans="1:12" s="2" customFormat="1" ht="16.5" customHeight="1">
      <c r="A827" s="85"/>
      <c r="B827" s="7"/>
      <c r="C827" s="7"/>
      <c r="D827" s="7"/>
      <c r="E827" s="7"/>
      <c r="F827" s="7"/>
      <c r="G827" s="35"/>
      <c r="H827" s="35"/>
      <c r="I827" s="35"/>
      <c r="J827" s="264"/>
      <c r="K827" s="34"/>
      <c r="L827" s="1"/>
    </row>
    <row r="828" spans="1:12" s="2" customFormat="1" ht="16.5" customHeight="1">
      <c r="A828" s="85"/>
      <c r="B828" s="7"/>
      <c r="C828" s="7"/>
      <c r="D828" s="7"/>
      <c r="E828" s="7"/>
      <c r="F828" s="7"/>
      <c r="G828" s="35"/>
      <c r="H828" s="35"/>
      <c r="I828" s="35"/>
      <c r="J828" s="264"/>
      <c r="K828" s="34"/>
      <c r="L828" s="1"/>
    </row>
    <row r="829" spans="1:12" s="2" customFormat="1" ht="16.5" customHeight="1">
      <c r="A829" s="85"/>
      <c r="B829" s="7"/>
      <c r="C829" s="7"/>
      <c r="D829" s="7"/>
      <c r="E829" s="7"/>
      <c r="F829" s="7"/>
      <c r="G829" s="36"/>
      <c r="H829" s="36"/>
      <c r="I829" s="36"/>
      <c r="J829" s="266"/>
      <c r="K829" s="34"/>
      <c r="L829" s="1"/>
    </row>
    <row r="830" spans="1:12" s="2" customFormat="1" ht="16.5" customHeight="1">
      <c r="A830" s="85"/>
      <c r="B830" s="7"/>
      <c r="C830" s="7"/>
      <c r="D830" s="7"/>
      <c r="E830" s="7"/>
      <c r="F830" s="7"/>
      <c r="G830" s="36"/>
      <c r="H830" s="36"/>
      <c r="I830" s="36"/>
      <c r="J830" s="266"/>
      <c r="K830" s="34"/>
      <c r="L830" s="1"/>
    </row>
    <row r="831" spans="1:12" s="2" customFormat="1" ht="16.5" customHeight="1">
      <c r="A831" s="85"/>
      <c r="B831" s="7"/>
      <c r="C831" s="7"/>
      <c r="D831" s="7"/>
      <c r="E831" s="7"/>
      <c r="F831" s="7"/>
      <c r="G831" s="36"/>
      <c r="H831" s="36"/>
      <c r="I831" s="36"/>
      <c r="J831" s="266"/>
      <c r="K831" s="34"/>
      <c r="L831" s="1"/>
    </row>
    <row r="832" spans="1:12" s="2" customFormat="1" ht="16.5" customHeight="1">
      <c r="A832" s="85"/>
      <c r="B832" s="7"/>
      <c r="C832" s="7"/>
      <c r="D832" s="7"/>
      <c r="E832" s="7"/>
      <c r="F832" s="7"/>
      <c r="G832" s="35"/>
      <c r="H832" s="35"/>
      <c r="I832" s="35"/>
      <c r="J832" s="264"/>
      <c r="K832" s="34"/>
      <c r="L832" s="1"/>
    </row>
    <row r="833" spans="1:12" s="2" customFormat="1" ht="16.5" customHeight="1">
      <c r="A833" s="85"/>
      <c r="B833" s="7"/>
      <c r="C833" s="7"/>
      <c r="D833" s="7"/>
      <c r="E833" s="7"/>
      <c r="F833" s="7"/>
      <c r="G833" s="36"/>
      <c r="H833" s="36"/>
      <c r="I833" s="36"/>
      <c r="J833" s="266"/>
      <c r="K833" s="34"/>
      <c r="L833" s="1"/>
    </row>
    <row r="834" spans="1:12" s="2" customFormat="1" ht="16.5" customHeight="1">
      <c r="A834" s="85"/>
      <c r="B834" s="7"/>
      <c r="C834" s="7"/>
      <c r="D834" s="7"/>
      <c r="E834" s="7"/>
      <c r="F834" s="7"/>
      <c r="G834" s="36"/>
      <c r="H834" s="36"/>
      <c r="I834" s="36"/>
      <c r="J834" s="266"/>
      <c r="K834" s="34"/>
      <c r="L834" s="1"/>
    </row>
    <row r="835" spans="1:12" s="2" customFormat="1" ht="16.5" customHeight="1">
      <c r="A835" s="85"/>
      <c r="B835" s="7"/>
      <c r="C835" s="7"/>
      <c r="D835" s="7"/>
      <c r="E835" s="7"/>
      <c r="F835" s="7"/>
      <c r="G835" s="36"/>
      <c r="H835" s="36"/>
      <c r="I835" s="36"/>
      <c r="J835" s="266"/>
      <c r="K835" s="34"/>
      <c r="L835" s="1"/>
    </row>
    <row r="836" spans="1:12" s="2" customFormat="1" ht="16.5" customHeight="1">
      <c r="A836" s="85"/>
      <c r="B836" s="7"/>
      <c r="C836" s="7"/>
      <c r="D836" s="7"/>
      <c r="E836" s="7"/>
      <c r="F836" s="7"/>
      <c r="G836" s="36"/>
      <c r="H836" s="36"/>
      <c r="I836" s="36"/>
      <c r="J836" s="266"/>
      <c r="K836" s="34"/>
      <c r="L836" s="1"/>
    </row>
    <row r="837" spans="1:11" s="13" customFormat="1" ht="30.75" customHeight="1">
      <c r="A837" s="87"/>
      <c r="B837" s="59"/>
      <c r="C837" s="59"/>
      <c r="D837" s="59"/>
      <c r="E837" s="59"/>
      <c r="F837" s="59"/>
      <c r="G837" s="33"/>
      <c r="H837" s="33"/>
      <c r="I837" s="33"/>
      <c r="J837" s="264"/>
      <c r="K837" s="34"/>
    </row>
    <row r="838" spans="1:11" s="13" customFormat="1" ht="15.75">
      <c r="A838" s="87"/>
      <c r="B838" s="59"/>
      <c r="C838" s="7"/>
      <c r="D838" s="7"/>
      <c r="E838" s="205"/>
      <c r="F838" s="205"/>
      <c r="G838" s="35"/>
      <c r="H838" s="35"/>
      <c r="I838" s="35"/>
      <c r="J838" s="264"/>
      <c r="K838" s="34"/>
    </row>
    <row r="839" spans="1:11" s="13" customFormat="1" ht="15.75">
      <c r="A839" s="87"/>
      <c r="B839" s="59"/>
      <c r="C839" s="7"/>
      <c r="D839" s="7"/>
      <c r="E839" s="85"/>
      <c r="F839" s="85"/>
      <c r="G839" s="35"/>
      <c r="H839" s="35"/>
      <c r="I839" s="35"/>
      <c r="J839" s="264"/>
      <c r="K839" s="34"/>
    </row>
    <row r="840" spans="1:11" s="13" customFormat="1" ht="15.75">
      <c r="A840" s="87"/>
      <c r="B840" s="59"/>
      <c r="C840" s="7"/>
      <c r="D840" s="7"/>
      <c r="E840" s="85"/>
      <c r="F840" s="85"/>
      <c r="G840" s="35"/>
      <c r="H840" s="35"/>
      <c r="I840" s="35"/>
      <c r="J840" s="264"/>
      <c r="K840" s="34"/>
    </row>
    <row r="841" spans="1:12" s="2" customFormat="1" ht="15.75">
      <c r="A841" s="85"/>
      <c r="B841" s="7"/>
      <c r="C841" s="298"/>
      <c r="D841" s="298"/>
      <c r="E841" s="298"/>
      <c r="F841" s="7"/>
      <c r="G841" s="36"/>
      <c r="H841" s="36"/>
      <c r="I841" s="36"/>
      <c r="J841" s="266"/>
      <c r="K841" s="34"/>
      <c r="L841" s="1"/>
    </row>
    <row r="842" spans="1:12" s="2" customFormat="1" ht="15.75">
      <c r="A842" s="85"/>
      <c r="B842" s="7"/>
      <c r="C842" s="7"/>
      <c r="D842" s="297"/>
      <c r="E842" s="297"/>
      <c r="F842" s="23"/>
      <c r="G842" s="36"/>
      <c r="H842" s="36"/>
      <c r="I842" s="36"/>
      <c r="J842" s="266"/>
      <c r="K842" s="34"/>
      <c r="L842" s="1"/>
    </row>
    <row r="843" spans="1:12" s="2" customFormat="1" ht="18" customHeight="1">
      <c r="A843" s="85"/>
      <c r="B843" s="7"/>
      <c r="C843" s="7"/>
      <c r="D843" s="7"/>
      <c r="E843" s="7"/>
      <c r="F843" s="7"/>
      <c r="G843" s="35"/>
      <c r="H843" s="35"/>
      <c r="I843" s="35"/>
      <c r="J843" s="264"/>
      <c r="K843" s="34"/>
      <c r="L843" s="1"/>
    </row>
    <row r="844" spans="1:12" s="2" customFormat="1" ht="18" customHeight="1">
      <c r="A844" s="85"/>
      <c r="B844" s="7"/>
      <c r="C844" s="7"/>
      <c r="D844" s="298"/>
      <c r="E844" s="298"/>
      <c r="F844" s="7"/>
      <c r="G844" s="35"/>
      <c r="H844" s="35"/>
      <c r="I844" s="35"/>
      <c r="J844" s="264"/>
      <c r="K844" s="34"/>
      <c r="L844" s="1"/>
    </row>
    <row r="845" spans="1:12" s="2" customFormat="1" ht="15.75" customHeight="1">
      <c r="A845" s="85"/>
      <c r="B845" s="7"/>
      <c r="C845" s="7"/>
      <c r="D845" s="7"/>
      <c r="E845" s="7"/>
      <c r="F845" s="7"/>
      <c r="G845" s="35"/>
      <c r="H845" s="35"/>
      <c r="I845" s="35"/>
      <c r="J845" s="264"/>
      <c r="K845" s="34"/>
      <c r="L845" s="1"/>
    </row>
    <row r="846" spans="1:12" s="2" customFormat="1" ht="15.75" customHeight="1">
      <c r="A846" s="85"/>
      <c r="B846" s="7"/>
      <c r="C846" s="7"/>
      <c r="D846" s="7"/>
      <c r="E846" s="7"/>
      <c r="F846" s="7"/>
      <c r="G846" s="36"/>
      <c r="H846" s="36"/>
      <c r="I846" s="36"/>
      <c r="J846" s="266"/>
      <c r="K846" s="34"/>
      <c r="L846" s="1"/>
    </row>
    <row r="847" spans="1:12" s="2" customFormat="1" ht="15.75" customHeight="1">
      <c r="A847" s="85"/>
      <c r="B847" s="7"/>
      <c r="C847" s="7"/>
      <c r="D847" s="7"/>
      <c r="E847" s="7"/>
      <c r="F847" s="7"/>
      <c r="G847" s="36"/>
      <c r="H847" s="36"/>
      <c r="I847" s="36"/>
      <c r="J847" s="266"/>
      <c r="K847" s="34"/>
      <c r="L847" s="1"/>
    </row>
    <row r="848" spans="1:12" s="2" customFormat="1" ht="15.75" customHeight="1">
      <c r="A848" s="85"/>
      <c r="B848" s="7"/>
      <c r="C848" s="7"/>
      <c r="D848" s="7"/>
      <c r="E848" s="7"/>
      <c r="F848" s="7"/>
      <c r="G848" s="36"/>
      <c r="H848" s="36"/>
      <c r="I848" s="36"/>
      <c r="J848" s="266"/>
      <c r="K848" s="34"/>
      <c r="L848" s="1"/>
    </row>
    <row r="849" spans="1:12" s="2" customFormat="1" ht="15.75" customHeight="1">
      <c r="A849" s="85"/>
      <c r="B849" s="7"/>
      <c r="C849" s="7"/>
      <c r="D849" s="7"/>
      <c r="E849" s="7"/>
      <c r="F849" s="7"/>
      <c r="G849" s="36"/>
      <c r="H849" s="36"/>
      <c r="I849" s="36"/>
      <c r="J849" s="266"/>
      <c r="K849" s="34"/>
      <c r="L849" s="1"/>
    </row>
    <row r="850" spans="1:12" s="2" customFormat="1" ht="15.75" customHeight="1">
      <c r="A850" s="85"/>
      <c r="B850" s="7"/>
      <c r="C850" s="7"/>
      <c r="D850" s="7"/>
      <c r="E850" s="7"/>
      <c r="F850" s="7"/>
      <c r="G850" s="36"/>
      <c r="H850" s="36"/>
      <c r="I850" s="36"/>
      <c r="J850" s="266"/>
      <c r="K850" s="34"/>
      <c r="L850" s="1"/>
    </row>
    <row r="851" spans="1:12" s="2" customFormat="1" ht="15.75" customHeight="1">
      <c r="A851" s="85"/>
      <c r="B851" s="7"/>
      <c r="C851" s="7"/>
      <c r="D851" s="7"/>
      <c r="E851" s="7"/>
      <c r="F851" s="7"/>
      <c r="G851" s="36"/>
      <c r="H851" s="36"/>
      <c r="I851" s="36"/>
      <c r="J851" s="266"/>
      <c r="K851" s="34"/>
      <c r="L851" s="1"/>
    </row>
    <row r="852" spans="1:12" s="2" customFormat="1" ht="15.75" customHeight="1">
      <c r="A852" s="85"/>
      <c r="B852" s="7"/>
      <c r="C852" s="7"/>
      <c r="D852" s="7"/>
      <c r="E852" s="7"/>
      <c r="F852" s="7"/>
      <c r="G852" s="35"/>
      <c r="H852" s="35"/>
      <c r="I852" s="35"/>
      <c r="J852" s="264"/>
      <c r="K852" s="34"/>
      <c r="L852" s="1"/>
    </row>
    <row r="853" spans="1:12" s="2" customFormat="1" ht="15.75" customHeight="1">
      <c r="A853" s="85"/>
      <c r="B853" s="7"/>
      <c r="C853" s="7"/>
      <c r="D853" s="7"/>
      <c r="E853" s="7"/>
      <c r="F853" s="7"/>
      <c r="G853" s="35"/>
      <c r="H853" s="35"/>
      <c r="I853" s="35"/>
      <c r="J853" s="264"/>
      <c r="K853" s="34"/>
      <c r="L853" s="1"/>
    </row>
    <row r="854" spans="1:12" s="2" customFormat="1" ht="15.75" customHeight="1">
      <c r="A854" s="85"/>
      <c r="B854" s="7"/>
      <c r="C854" s="7"/>
      <c r="D854" s="7"/>
      <c r="E854" s="7"/>
      <c r="F854" s="7"/>
      <c r="G854" s="36"/>
      <c r="H854" s="36"/>
      <c r="I854" s="36"/>
      <c r="J854" s="266"/>
      <c r="K854" s="34"/>
      <c r="L854" s="1"/>
    </row>
    <row r="855" spans="1:12" s="2" customFormat="1" ht="15.75" customHeight="1">
      <c r="A855" s="85"/>
      <c r="B855" s="7"/>
      <c r="C855" s="7"/>
      <c r="D855" s="7"/>
      <c r="E855" s="7"/>
      <c r="F855" s="7"/>
      <c r="G855" s="36"/>
      <c r="H855" s="36"/>
      <c r="I855" s="36"/>
      <c r="J855" s="266"/>
      <c r="K855" s="34"/>
      <c r="L855" s="1"/>
    </row>
    <row r="856" spans="1:12" s="2" customFormat="1" ht="15.75">
      <c r="A856" s="85"/>
      <c r="B856" s="7"/>
      <c r="C856" s="7"/>
      <c r="D856" s="207"/>
      <c r="E856" s="208"/>
      <c r="F856" s="208"/>
      <c r="G856" s="35"/>
      <c r="H856" s="35"/>
      <c r="I856" s="35"/>
      <c r="J856" s="264"/>
      <c r="K856" s="34"/>
      <c r="L856" s="1"/>
    </row>
    <row r="857" spans="1:12" s="2" customFormat="1" ht="15.75">
      <c r="A857" s="85"/>
      <c r="B857" s="7"/>
      <c r="C857" s="7"/>
      <c r="D857" s="207"/>
      <c r="E857" s="208"/>
      <c r="F857" s="208"/>
      <c r="G857" s="36"/>
      <c r="H857" s="36"/>
      <c r="I857" s="36"/>
      <c r="J857" s="266"/>
      <c r="K857" s="34"/>
      <c r="L857" s="1"/>
    </row>
    <row r="858" spans="1:12" s="2" customFormat="1" ht="15.75" customHeight="1">
      <c r="A858" s="85"/>
      <c r="B858" s="7"/>
      <c r="C858" s="7"/>
      <c r="D858" s="7"/>
      <c r="E858" s="7"/>
      <c r="F858" s="7"/>
      <c r="G858" s="36"/>
      <c r="H858" s="36"/>
      <c r="I858" s="36"/>
      <c r="J858" s="266"/>
      <c r="K858" s="34"/>
      <c r="L858" s="1"/>
    </row>
    <row r="859" spans="1:12" s="2" customFormat="1" ht="16.5" customHeight="1">
      <c r="A859" s="85"/>
      <c r="B859" s="7"/>
      <c r="C859" s="7"/>
      <c r="D859" s="7"/>
      <c r="E859" s="7"/>
      <c r="F859" s="7"/>
      <c r="G859" s="36"/>
      <c r="H859" s="36"/>
      <c r="I859" s="36"/>
      <c r="J859" s="260"/>
      <c r="K859" s="34"/>
      <c r="L859" s="1"/>
    </row>
    <row r="860" spans="1:12" s="2" customFormat="1" ht="16.5" customHeight="1">
      <c r="A860" s="87"/>
      <c r="B860" s="59"/>
      <c r="C860" s="59"/>
      <c r="D860" s="59"/>
      <c r="E860" s="59"/>
      <c r="F860" s="59"/>
      <c r="G860" s="33"/>
      <c r="H860" s="33"/>
      <c r="I860" s="33"/>
      <c r="J860" s="264"/>
      <c r="K860" s="34"/>
      <c r="L860" s="1"/>
    </row>
    <row r="861" spans="1:12" s="2" customFormat="1" ht="16.5" customHeight="1">
      <c r="A861" s="85"/>
      <c r="B861" s="7"/>
      <c r="C861" s="7"/>
      <c r="D861" s="7"/>
      <c r="E861" s="7"/>
      <c r="F861" s="7"/>
      <c r="G861" s="36"/>
      <c r="H861" s="36"/>
      <c r="I861" s="36"/>
      <c r="J861" s="266"/>
      <c r="K861" s="34"/>
      <c r="L861" s="1"/>
    </row>
    <row r="862" spans="1:12" s="2" customFormat="1" ht="30" customHeight="1">
      <c r="A862" s="85"/>
      <c r="B862" s="7"/>
      <c r="C862" s="7"/>
      <c r="D862" s="297"/>
      <c r="E862" s="297"/>
      <c r="F862" s="23"/>
      <c r="G862" s="36"/>
      <c r="H862" s="36"/>
      <c r="I862" s="36"/>
      <c r="J862" s="260"/>
      <c r="K862" s="34"/>
      <c r="L862" s="1"/>
    </row>
    <row r="863" spans="1:12" s="2" customFormat="1" ht="14.25" customHeight="1">
      <c r="A863" s="85"/>
      <c r="B863" s="7"/>
      <c r="C863" s="7"/>
      <c r="D863" s="297"/>
      <c r="E863" s="297"/>
      <c r="F863" s="23"/>
      <c r="G863" s="36"/>
      <c r="H863" s="36"/>
      <c r="I863" s="36"/>
      <c r="J863" s="260"/>
      <c r="K863" s="34"/>
      <c r="L863" s="1"/>
    </row>
    <row r="864" spans="1:12" s="2" customFormat="1" ht="16.5" customHeight="1">
      <c r="A864" s="85"/>
      <c r="B864" s="7"/>
      <c r="C864" s="7"/>
      <c r="D864" s="7"/>
      <c r="E864" s="7"/>
      <c r="F864" s="7"/>
      <c r="G864" s="35"/>
      <c r="H864" s="35"/>
      <c r="I864" s="35"/>
      <c r="J864" s="264"/>
      <c r="K864" s="34"/>
      <c r="L864" s="1"/>
    </row>
    <row r="865" spans="1:12" s="2" customFormat="1" ht="16.5" customHeight="1">
      <c r="A865" s="85"/>
      <c r="B865" s="7"/>
      <c r="C865" s="7"/>
      <c r="D865" s="7"/>
      <c r="E865" s="7"/>
      <c r="F865" s="7"/>
      <c r="G865" s="35"/>
      <c r="H865" s="35"/>
      <c r="I865" s="35"/>
      <c r="J865" s="260"/>
      <c r="K865" s="34"/>
      <c r="L865" s="1"/>
    </row>
    <row r="866" spans="1:12" s="2" customFormat="1" ht="15.75">
      <c r="A866" s="85"/>
      <c r="B866" s="7"/>
      <c r="C866" s="7"/>
      <c r="D866" s="7"/>
      <c r="E866" s="7"/>
      <c r="F866" s="7"/>
      <c r="G866" s="35"/>
      <c r="H866" s="35"/>
      <c r="I866" s="35"/>
      <c r="J866" s="264"/>
      <c r="K866" s="34"/>
      <c r="L866" s="1"/>
    </row>
    <row r="867" spans="1:12" s="2" customFormat="1" ht="15.75">
      <c r="A867" s="85"/>
      <c r="B867" s="7"/>
      <c r="C867" s="7"/>
      <c r="D867" s="7"/>
      <c r="E867" s="7"/>
      <c r="F867" s="7"/>
      <c r="G867" s="35"/>
      <c r="H867" s="35"/>
      <c r="I867" s="35"/>
      <c r="J867" s="264"/>
      <c r="K867" s="34"/>
      <c r="L867" s="1"/>
    </row>
    <row r="868" spans="1:12" s="2" customFormat="1" ht="15.75">
      <c r="A868" s="85"/>
      <c r="B868" s="7"/>
      <c r="C868" s="7"/>
      <c r="D868" s="7"/>
      <c r="E868" s="7"/>
      <c r="F868" s="7"/>
      <c r="G868" s="35"/>
      <c r="H868" s="35"/>
      <c r="I868" s="35"/>
      <c r="J868" s="264"/>
      <c r="K868" s="34"/>
      <c r="L868" s="1"/>
    </row>
    <row r="869" spans="1:12" s="2" customFormat="1" ht="16.5" customHeight="1">
      <c r="A869" s="85"/>
      <c r="B869" s="7"/>
      <c r="C869" s="7"/>
      <c r="D869" s="7"/>
      <c r="E869" s="7"/>
      <c r="F869" s="7"/>
      <c r="G869" s="36"/>
      <c r="H869" s="36"/>
      <c r="I869" s="36"/>
      <c r="J869" s="260"/>
      <c r="K869" s="34"/>
      <c r="L869" s="1"/>
    </row>
    <row r="870" spans="1:12" s="2" customFormat="1" ht="16.5" customHeight="1">
      <c r="A870" s="85"/>
      <c r="B870" s="7"/>
      <c r="C870" s="7"/>
      <c r="D870" s="7"/>
      <c r="E870" s="7"/>
      <c r="F870" s="7"/>
      <c r="G870" s="36"/>
      <c r="H870" s="36"/>
      <c r="I870" s="36"/>
      <c r="J870" s="260"/>
      <c r="K870" s="34"/>
      <c r="L870" s="1"/>
    </row>
    <row r="871" spans="1:12" s="2" customFormat="1" ht="16.5" customHeight="1">
      <c r="A871" s="85"/>
      <c r="B871" s="7"/>
      <c r="C871" s="7"/>
      <c r="D871" s="7"/>
      <c r="E871" s="7"/>
      <c r="F871" s="7"/>
      <c r="G871" s="36"/>
      <c r="H871" s="36"/>
      <c r="I871" s="36"/>
      <c r="J871" s="260"/>
      <c r="K871" s="34"/>
      <c r="L871" s="1"/>
    </row>
    <row r="872" spans="1:12" s="2" customFormat="1" ht="15.75" customHeight="1">
      <c r="A872" s="85"/>
      <c r="B872" s="59"/>
      <c r="C872" s="59"/>
      <c r="D872" s="59"/>
      <c r="E872" s="59"/>
      <c r="F872" s="59"/>
      <c r="G872" s="43"/>
      <c r="H872" s="43"/>
      <c r="I872" s="43"/>
      <c r="J872" s="266"/>
      <c r="K872" s="34"/>
      <c r="L872" s="1"/>
    </row>
    <row r="873" spans="1:12" s="2" customFormat="1" ht="16.5" customHeight="1">
      <c r="A873" s="85"/>
      <c r="B873" s="7"/>
      <c r="C873" s="7"/>
      <c r="D873" s="7"/>
      <c r="E873" s="7"/>
      <c r="F873" s="7"/>
      <c r="G873" s="36"/>
      <c r="H873" s="36"/>
      <c r="I873" s="36"/>
      <c r="J873" s="266"/>
      <c r="K873" s="34"/>
      <c r="L873" s="1"/>
    </row>
    <row r="874" spans="1:12" s="2" customFormat="1" ht="30" customHeight="1">
      <c r="A874" s="85"/>
      <c r="B874" s="59"/>
      <c r="C874" s="59"/>
      <c r="D874" s="59"/>
      <c r="E874" s="59"/>
      <c r="F874" s="59"/>
      <c r="G874" s="33"/>
      <c r="H874" s="33"/>
      <c r="I874" s="33"/>
      <c r="J874" s="264"/>
      <c r="K874" s="45"/>
      <c r="L874" s="1"/>
    </row>
    <row r="875" spans="1:12" s="2" customFormat="1" ht="15.75">
      <c r="A875" s="85"/>
      <c r="B875" s="7"/>
      <c r="C875" s="86"/>
      <c r="D875" s="86"/>
      <c r="E875" s="86"/>
      <c r="F875" s="86"/>
      <c r="G875" s="21"/>
      <c r="H875" s="21"/>
      <c r="I875" s="21"/>
      <c r="J875" s="260"/>
      <c r="K875" s="32"/>
      <c r="L875" s="1"/>
    </row>
    <row r="876" spans="1:11" s="27" customFormat="1" ht="15.75">
      <c r="A876" s="87"/>
      <c r="B876" s="59"/>
      <c r="C876" s="59"/>
      <c r="D876" s="59"/>
      <c r="E876" s="59"/>
      <c r="F876" s="59"/>
      <c r="G876" s="28"/>
      <c r="H876" s="28"/>
      <c r="I876" s="28"/>
      <c r="J876" s="273"/>
      <c r="K876" s="46"/>
    </row>
    <row r="877" spans="1:11" s="27" customFormat="1" ht="15.75">
      <c r="A877" s="87"/>
      <c r="B877" s="59"/>
      <c r="C877" s="59"/>
      <c r="D877" s="59"/>
      <c r="E877" s="59"/>
      <c r="F877" s="59"/>
      <c r="G877" s="47"/>
      <c r="H877" s="47"/>
      <c r="I877" s="47"/>
      <c r="J877" s="260"/>
      <c r="K877" s="46"/>
    </row>
    <row r="878" spans="1:8" ht="15.75">
      <c r="A878" s="85"/>
      <c r="B878" s="7"/>
      <c r="C878" s="7"/>
      <c r="D878" s="7"/>
      <c r="E878" s="7"/>
      <c r="F878" s="7"/>
      <c r="G878" s="31"/>
      <c r="H878" s="31"/>
    </row>
  </sheetData>
  <sheetProtection selectLockedCells="1" selectUnlockedCells="1"/>
  <mergeCells count="13">
    <mergeCell ref="C841:E841"/>
    <mergeCell ref="F6:F7"/>
    <mergeCell ref="A6:E7"/>
    <mergeCell ref="D641:E641"/>
    <mergeCell ref="D699:E699"/>
    <mergeCell ref="A1:G1"/>
    <mergeCell ref="A2:F2"/>
    <mergeCell ref="A3:F3"/>
    <mergeCell ref="A4:F4"/>
    <mergeCell ref="D842:E842"/>
    <mergeCell ref="D844:E844"/>
    <mergeCell ref="D862:E862"/>
    <mergeCell ref="D863:E863"/>
  </mergeCells>
  <printOptions gridLines="1" headings="1" horizontalCentered="1"/>
  <pageMargins left="0.2755905511811024" right="0.2755905511811024" top="0.7874015748031497" bottom="0.7874015748031497" header="0.5118110236220472" footer="0.5118110236220472"/>
  <pageSetup horizontalDpi="600" verticalDpi="600" orientation="portrait" paperSize="9" scale="46" r:id="rId1"/>
  <headerFooter alignWithMargins="0">
    <oddFooter>&amp;C&amp;P. oldal, összesen: &amp;N</oddFooter>
  </headerFooter>
  <rowBreaks count="8" manualBreakCount="8">
    <brk id="90" max="9" man="1"/>
    <brk id="173" max="9" man="1"/>
    <brk id="251" max="9" man="1"/>
    <brk id="333" max="9" man="1"/>
    <brk id="411" max="9" man="1"/>
    <brk id="471" max="9" man="1"/>
    <brk id="686" max="9" man="1"/>
    <brk id="743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43"/>
  <sheetViews>
    <sheetView view="pageBreakPreview" zoomScale="60" workbookViewId="0" topLeftCell="A1">
      <selection activeCell="C39" sqref="C39"/>
    </sheetView>
  </sheetViews>
  <sheetFormatPr defaultColWidth="9.140625" defaultRowHeight="12.75"/>
  <cols>
    <col min="1" max="1" width="89.8515625" style="125" bestFit="1" customWidth="1"/>
    <col min="2" max="3" width="11.8515625" style="125" customWidth="1"/>
    <col min="4" max="4" width="11.00390625" style="125" customWidth="1"/>
    <col min="5" max="5" width="13.421875" style="125" customWidth="1"/>
    <col min="6" max="16384" width="9.140625" style="125" customWidth="1"/>
  </cols>
  <sheetData>
    <row r="1" spans="1:5" ht="15.75">
      <c r="A1" s="294"/>
      <c r="B1" s="294"/>
      <c r="C1" s="294"/>
      <c r="D1" s="294"/>
      <c r="E1" s="294"/>
    </row>
    <row r="2" spans="1:5" ht="15.75">
      <c r="A2" s="302" t="s">
        <v>335</v>
      </c>
      <c r="B2" s="302"/>
      <c r="C2" s="302"/>
      <c r="D2" s="302"/>
      <c r="E2" s="302"/>
    </row>
    <row r="3" spans="1:5" ht="15.75">
      <c r="A3" s="302" t="s">
        <v>294</v>
      </c>
      <c r="B3" s="302"/>
      <c r="C3" s="302"/>
      <c r="D3" s="302"/>
      <c r="E3" s="302"/>
    </row>
    <row r="4" spans="1:5" s="128" customFormat="1" ht="29.25" customHeight="1">
      <c r="A4" s="126" t="s">
        <v>287</v>
      </c>
      <c r="B4" s="127" t="s">
        <v>288</v>
      </c>
      <c r="C4" s="127" t="s">
        <v>289</v>
      </c>
      <c r="D4" s="127" t="s">
        <v>290</v>
      </c>
      <c r="E4" s="127" t="s">
        <v>291</v>
      </c>
    </row>
    <row r="5" spans="1:6" ht="15.75">
      <c r="A5" s="133" t="s">
        <v>30</v>
      </c>
      <c r="B5" s="129">
        <v>12598</v>
      </c>
      <c r="C5" s="129">
        <v>2796</v>
      </c>
      <c r="D5" s="129">
        <v>0</v>
      </c>
      <c r="E5" s="129">
        <f aca="true" t="shared" si="0" ref="E5:E24">SUM(B5:D5)</f>
        <v>15394</v>
      </c>
      <c r="F5" s="129"/>
    </row>
    <row r="6" spans="1:6" ht="15.75">
      <c r="A6" s="5" t="s">
        <v>219</v>
      </c>
      <c r="B6" s="129">
        <v>7452</v>
      </c>
      <c r="C6" s="129">
        <v>0</v>
      </c>
      <c r="D6" s="129">
        <v>0</v>
      </c>
      <c r="E6" s="129">
        <f t="shared" si="0"/>
        <v>7452</v>
      </c>
      <c r="F6" s="129"/>
    </row>
    <row r="7" spans="1:6" ht="15.75">
      <c r="A7" s="5" t="s">
        <v>334</v>
      </c>
      <c r="B7" s="129">
        <v>0</v>
      </c>
      <c r="C7" s="129">
        <v>0</v>
      </c>
      <c r="D7" s="129">
        <v>0</v>
      </c>
      <c r="E7" s="129">
        <f t="shared" si="0"/>
        <v>0</v>
      </c>
      <c r="F7" s="129"/>
    </row>
    <row r="8" spans="1:6" ht="15.75">
      <c r="A8" s="5" t="s">
        <v>222</v>
      </c>
      <c r="B8" s="129">
        <v>0</v>
      </c>
      <c r="C8" s="129">
        <v>0</v>
      </c>
      <c r="D8" s="129">
        <v>0</v>
      </c>
      <c r="E8" s="129">
        <v>0</v>
      </c>
      <c r="F8" s="129"/>
    </row>
    <row r="9" spans="1:6" ht="15.75">
      <c r="A9" s="5" t="s">
        <v>223</v>
      </c>
      <c r="B9" s="129">
        <v>13</v>
      </c>
      <c r="C9" s="129">
        <v>0</v>
      </c>
      <c r="D9" s="129">
        <v>0</v>
      </c>
      <c r="E9" s="129">
        <f t="shared" si="0"/>
        <v>13</v>
      </c>
      <c r="F9" s="129"/>
    </row>
    <row r="10" spans="1:6" ht="15.75">
      <c r="A10" s="5" t="s">
        <v>224</v>
      </c>
      <c r="B10" s="129">
        <v>1774</v>
      </c>
      <c r="C10" s="129">
        <v>0</v>
      </c>
      <c r="D10" s="129">
        <v>0</v>
      </c>
      <c r="E10" s="129">
        <f t="shared" si="0"/>
        <v>1774</v>
      </c>
      <c r="F10" s="129"/>
    </row>
    <row r="11" spans="1:6" ht="15.75">
      <c r="A11" s="5" t="s">
        <v>225</v>
      </c>
      <c r="B11" s="129">
        <v>77</v>
      </c>
      <c r="C11" s="129">
        <v>0</v>
      </c>
      <c r="D11" s="129">
        <v>0</v>
      </c>
      <c r="E11" s="129">
        <f t="shared" si="0"/>
        <v>77</v>
      </c>
      <c r="F11" s="129"/>
    </row>
    <row r="12" spans="1:6" ht="15.75">
      <c r="A12" s="5" t="s">
        <v>227</v>
      </c>
      <c r="B12" s="129">
        <v>3092</v>
      </c>
      <c r="C12" s="129">
        <v>0</v>
      </c>
      <c r="D12" s="129">
        <v>0</v>
      </c>
      <c r="E12" s="129">
        <f t="shared" si="0"/>
        <v>3092</v>
      </c>
      <c r="F12" s="129"/>
    </row>
    <row r="13" spans="1:6" ht="15.75">
      <c r="A13" s="5" t="s">
        <v>283</v>
      </c>
      <c r="B13" s="129">
        <v>0</v>
      </c>
      <c r="C13" s="129">
        <v>0</v>
      </c>
      <c r="D13" s="129">
        <v>107</v>
      </c>
      <c r="E13" s="129">
        <f t="shared" si="0"/>
        <v>107</v>
      </c>
      <c r="F13" s="129"/>
    </row>
    <row r="14" spans="1:6" ht="15.75">
      <c r="A14" s="5" t="s">
        <v>284</v>
      </c>
      <c r="B14" s="129">
        <v>0</v>
      </c>
      <c r="C14" s="129">
        <v>0</v>
      </c>
      <c r="D14" s="129">
        <v>149</v>
      </c>
      <c r="E14" s="129">
        <f t="shared" si="0"/>
        <v>149</v>
      </c>
      <c r="F14" s="129"/>
    </row>
    <row r="15" spans="1:6" ht="15.75">
      <c r="A15" s="5" t="s">
        <v>229</v>
      </c>
      <c r="B15" s="129">
        <v>0</v>
      </c>
      <c r="C15" s="129"/>
      <c r="D15" s="129">
        <v>587</v>
      </c>
      <c r="E15" s="129">
        <f t="shared" si="0"/>
        <v>587</v>
      </c>
      <c r="F15" s="129"/>
    </row>
    <row r="16" spans="1:6" ht="15.75">
      <c r="A16" s="5" t="s">
        <v>233</v>
      </c>
      <c r="B16" s="129">
        <v>0</v>
      </c>
      <c r="C16" s="129">
        <v>1527</v>
      </c>
      <c r="D16" s="129">
        <v>0</v>
      </c>
      <c r="E16" s="129">
        <f t="shared" si="0"/>
        <v>1527</v>
      </c>
      <c r="F16" s="129"/>
    </row>
    <row r="17" spans="1:6" ht="15.75">
      <c r="A17" s="5" t="s">
        <v>399</v>
      </c>
      <c r="B17" s="129">
        <v>0</v>
      </c>
      <c r="C17" s="129">
        <v>29</v>
      </c>
      <c r="D17" s="129">
        <v>0</v>
      </c>
      <c r="E17" s="129">
        <f t="shared" si="0"/>
        <v>29</v>
      </c>
      <c r="F17" s="129"/>
    </row>
    <row r="18" spans="1:6" ht="15.75">
      <c r="A18" s="5" t="s">
        <v>234</v>
      </c>
      <c r="B18" s="129">
        <v>0</v>
      </c>
      <c r="C18" s="129">
        <v>1846</v>
      </c>
      <c r="D18" s="129">
        <v>0</v>
      </c>
      <c r="E18" s="129">
        <f t="shared" si="0"/>
        <v>1846</v>
      </c>
      <c r="F18" s="129"/>
    </row>
    <row r="19" spans="1:6" ht="15.75">
      <c r="A19" s="5" t="s">
        <v>407</v>
      </c>
      <c r="B19" s="129">
        <v>0</v>
      </c>
      <c r="C19" s="129">
        <v>1330</v>
      </c>
      <c r="D19" s="129">
        <v>0</v>
      </c>
      <c r="E19" s="129">
        <f t="shared" si="0"/>
        <v>1330</v>
      </c>
      <c r="F19" s="129"/>
    </row>
    <row r="20" spans="1:6" ht="15.75">
      <c r="A20" s="5" t="s">
        <v>412</v>
      </c>
      <c r="B20" s="129">
        <v>0</v>
      </c>
      <c r="C20" s="129">
        <v>15966</v>
      </c>
      <c r="D20" s="129">
        <v>0</v>
      </c>
      <c r="E20" s="129">
        <f t="shared" si="0"/>
        <v>15966</v>
      </c>
      <c r="F20" s="129"/>
    </row>
    <row r="21" spans="1:6" ht="15.75">
      <c r="A21" s="5" t="s">
        <v>413</v>
      </c>
      <c r="B21" s="129">
        <v>0</v>
      </c>
      <c r="C21" s="129">
        <v>0</v>
      </c>
      <c r="D21" s="129">
        <v>0</v>
      </c>
      <c r="E21" s="129">
        <f t="shared" si="0"/>
        <v>0</v>
      </c>
      <c r="F21" s="129"/>
    </row>
    <row r="22" spans="1:6" ht="15.75">
      <c r="A22" s="5" t="s">
        <v>235</v>
      </c>
      <c r="B22" s="129">
        <v>2175</v>
      </c>
      <c r="C22" s="129">
        <v>0</v>
      </c>
      <c r="D22" s="129">
        <v>0</v>
      </c>
      <c r="E22" s="129">
        <f>SUM(B22:D22)</f>
        <v>2175</v>
      </c>
      <c r="F22" s="129"/>
    </row>
    <row r="23" spans="1:6" ht="15.75">
      <c r="A23" s="5" t="s">
        <v>264</v>
      </c>
      <c r="B23" s="130">
        <v>948</v>
      </c>
      <c r="C23" s="130">
        <v>0</v>
      </c>
      <c r="D23" s="130">
        <v>0</v>
      </c>
      <c r="E23" s="130">
        <f t="shared" si="0"/>
        <v>948</v>
      </c>
      <c r="F23" s="129"/>
    </row>
    <row r="24" spans="1:6" ht="15.75">
      <c r="A24" s="133" t="s">
        <v>236</v>
      </c>
      <c r="B24" s="130">
        <v>0</v>
      </c>
      <c r="C24" s="130">
        <v>0</v>
      </c>
      <c r="D24" s="130">
        <v>0</v>
      </c>
      <c r="E24" s="130">
        <f t="shared" si="0"/>
        <v>0</v>
      </c>
      <c r="F24" s="129"/>
    </row>
    <row r="25" spans="1:6" ht="15.75">
      <c r="A25" s="134" t="s">
        <v>237</v>
      </c>
      <c r="B25" s="131">
        <v>0</v>
      </c>
      <c r="C25" s="131">
        <v>637</v>
      </c>
      <c r="D25" s="131">
        <v>0</v>
      </c>
      <c r="E25" s="131">
        <f>SUM(B25:D25)</f>
        <v>637</v>
      </c>
      <c r="F25" s="129"/>
    </row>
    <row r="26" spans="1:6" ht="15.75">
      <c r="A26" s="89" t="s">
        <v>292</v>
      </c>
      <c r="B26" s="132">
        <f>SUM(B5:B25)</f>
        <v>28129</v>
      </c>
      <c r="C26" s="132">
        <f>SUM(C5:C25)</f>
        <v>24131</v>
      </c>
      <c r="D26" s="132">
        <f>SUM(D5:D25)</f>
        <v>843</v>
      </c>
      <c r="E26" s="132">
        <f>SUM(E5:E25)</f>
        <v>53103</v>
      </c>
      <c r="F26" s="135"/>
    </row>
    <row r="28" spans="1:10" s="2" customFormat="1" ht="15.75">
      <c r="A28" s="51"/>
      <c r="B28" s="15"/>
      <c r="C28" s="15"/>
      <c r="D28" s="15"/>
      <c r="E28" s="15"/>
      <c r="F28" s="15"/>
      <c r="G28" s="77"/>
      <c r="H28" s="33"/>
      <c r="I28" s="33"/>
      <c r="J28" s="34"/>
    </row>
    <row r="29" spans="1:10" s="2" customFormat="1" ht="15.75">
      <c r="A29" s="11"/>
      <c r="B29" s="6"/>
      <c r="C29" s="256"/>
      <c r="D29" s="6"/>
      <c r="E29" s="7"/>
      <c r="F29" s="7"/>
      <c r="G29" s="76"/>
      <c r="H29" s="18"/>
      <c r="I29" s="36"/>
      <c r="J29" s="34"/>
    </row>
    <row r="30" spans="1:10" s="13" customFormat="1" ht="15.75">
      <c r="A30" s="11"/>
      <c r="B30" s="4"/>
      <c r="C30" s="4"/>
      <c r="D30" s="4"/>
      <c r="E30" s="4"/>
      <c r="F30" s="4"/>
      <c r="G30" s="77"/>
      <c r="H30" s="43"/>
      <c r="I30" s="43"/>
      <c r="J30" s="45"/>
    </row>
    <row r="31" spans="1:10" s="13" customFormat="1" ht="15.75">
      <c r="A31" s="11"/>
      <c r="B31" s="4"/>
      <c r="C31" s="4"/>
      <c r="D31" s="4"/>
      <c r="E31" s="4"/>
      <c r="F31" s="4"/>
      <c r="G31" s="77"/>
      <c r="H31" s="43"/>
      <c r="I31" s="43"/>
      <c r="J31" s="45"/>
    </row>
    <row r="32" spans="1:10" s="13" customFormat="1" ht="15.75">
      <c r="A32" s="11"/>
      <c r="B32" s="4"/>
      <c r="C32" s="4"/>
      <c r="D32" s="4"/>
      <c r="E32" s="4"/>
      <c r="F32" s="4"/>
      <c r="G32" s="77"/>
      <c r="H32" s="43"/>
      <c r="I32" s="43"/>
      <c r="J32" s="45"/>
    </row>
    <row r="33" spans="1:10" s="13" customFormat="1" ht="15.75">
      <c r="A33" s="11"/>
      <c r="B33" s="4"/>
      <c r="C33" s="4"/>
      <c r="D33" s="4"/>
      <c r="E33" s="4"/>
      <c r="F33" s="4"/>
      <c r="G33" s="77"/>
      <c r="H33" s="43"/>
      <c r="I33" s="43"/>
      <c r="J33" s="45"/>
    </row>
    <row r="34" spans="1:10" s="2" customFormat="1" ht="15.75">
      <c r="A34" s="11"/>
      <c r="B34" s="6"/>
      <c r="C34" s="6"/>
      <c r="D34" s="6"/>
      <c r="E34" s="75"/>
      <c r="F34" s="7"/>
      <c r="G34" s="76"/>
      <c r="H34" s="18"/>
      <c r="I34" s="36"/>
      <c r="J34" s="34"/>
    </row>
    <row r="35" spans="1:10" s="2" customFormat="1" ht="15.75">
      <c r="A35" s="11"/>
      <c r="B35" s="6"/>
      <c r="C35" s="6"/>
      <c r="D35" s="6"/>
      <c r="E35" s="6"/>
      <c r="F35" s="6"/>
      <c r="G35" s="77"/>
      <c r="H35" s="36"/>
      <c r="I35" s="36"/>
      <c r="J35" s="34"/>
    </row>
    <row r="36" spans="1:10" s="2" customFormat="1" ht="15.75">
      <c r="A36" s="11"/>
      <c r="B36" s="6"/>
      <c r="C36" s="6"/>
      <c r="D36" s="6"/>
      <c r="E36" s="6"/>
      <c r="F36" s="6"/>
      <c r="G36" s="77"/>
      <c r="H36" s="36"/>
      <c r="I36" s="36"/>
      <c r="J36" s="34"/>
    </row>
    <row r="37" spans="1:10" s="2" customFormat="1" ht="15.75">
      <c r="A37" s="11"/>
      <c r="B37" s="6"/>
      <c r="C37" s="6"/>
      <c r="D37" s="6"/>
      <c r="E37" s="6"/>
      <c r="F37" s="6"/>
      <c r="G37" s="77"/>
      <c r="H37" s="36"/>
      <c r="I37" s="36"/>
      <c r="J37" s="34"/>
    </row>
    <row r="38" spans="1:10" s="2" customFormat="1" ht="15.75">
      <c r="A38" s="11"/>
      <c r="B38" s="6"/>
      <c r="C38" s="6"/>
      <c r="D38" s="6"/>
      <c r="E38" s="6"/>
      <c r="F38" s="6"/>
      <c r="G38" s="77"/>
      <c r="H38" s="36"/>
      <c r="I38" s="36"/>
      <c r="J38" s="34"/>
    </row>
    <row r="39" spans="1:10" s="2" customFormat="1" ht="15.75">
      <c r="A39" s="11"/>
      <c r="B39" s="6"/>
      <c r="C39" s="6"/>
      <c r="D39" s="6"/>
      <c r="E39" s="6"/>
      <c r="F39" s="6"/>
      <c r="G39" s="77"/>
      <c r="H39" s="36"/>
      <c r="I39" s="36"/>
      <c r="J39" s="34"/>
    </row>
    <row r="40" spans="1:10" s="2" customFormat="1" ht="15.75">
      <c r="A40" s="11"/>
      <c r="B40" s="4"/>
      <c r="C40" s="6"/>
      <c r="D40" s="6"/>
      <c r="E40" s="6"/>
      <c r="F40" s="6"/>
      <c r="G40" s="77"/>
      <c r="H40" s="36"/>
      <c r="I40" s="36"/>
      <c r="J40" s="34"/>
    </row>
    <row r="41" spans="1:10" s="2" customFormat="1" ht="15.75">
      <c r="A41" s="11"/>
      <c r="B41" s="4"/>
      <c r="C41" s="6"/>
      <c r="D41" s="6"/>
      <c r="E41" s="6"/>
      <c r="F41" s="6"/>
      <c r="G41" s="77"/>
      <c r="H41" s="36"/>
      <c r="I41" s="36"/>
      <c r="J41" s="34"/>
    </row>
    <row r="42" spans="1:10" s="2" customFormat="1" ht="15.75">
      <c r="A42" s="51"/>
      <c r="B42" s="6"/>
      <c r="C42" s="6"/>
      <c r="D42" s="6"/>
      <c r="E42" s="6"/>
      <c r="F42" s="6"/>
      <c r="G42" s="77"/>
      <c r="H42" s="36"/>
      <c r="I42" s="36"/>
      <c r="J42" s="34"/>
    </row>
    <row r="43" spans="1:10" s="2" customFormat="1" ht="15.75">
      <c r="A43" s="11"/>
      <c r="B43" s="6"/>
      <c r="C43" s="6"/>
      <c r="D43" s="6"/>
      <c r="E43" s="6"/>
      <c r="F43" s="6"/>
      <c r="G43" s="77"/>
      <c r="H43" s="36"/>
      <c r="I43" s="36"/>
      <c r="J43" s="34"/>
    </row>
  </sheetData>
  <mergeCells count="3">
    <mergeCell ref="A1:E1"/>
    <mergeCell ref="A2:E2"/>
    <mergeCell ref="A3:E3"/>
  </mergeCells>
  <printOptions headings="1"/>
  <pageMargins left="0.75" right="0.75" top="1" bottom="1" header="0.5" footer="0.5"/>
  <pageSetup horizontalDpi="600" verticalDpi="600" orientation="landscape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26"/>
  <sheetViews>
    <sheetView view="pageBreakPreview" zoomScale="60" workbookViewId="0" topLeftCell="A7">
      <selection activeCell="C28" sqref="C28"/>
    </sheetView>
  </sheetViews>
  <sheetFormatPr defaultColWidth="9.140625" defaultRowHeight="12.75"/>
  <cols>
    <col min="1" max="1" width="50.8515625" style="0" customWidth="1"/>
    <col min="2" max="2" width="16.140625" style="0" customWidth="1"/>
    <col min="3" max="3" width="14.28125" style="0" customWidth="1"/>
    <col min="4" max="4" width="12.28125" style="0" customWidth="1"/>
    <col min="5" max="5" width="11.7109375" style="0" customWidth="1"/>
  </cols>
  <sheetData>
    <row r="1" spans="1:2" ht="30.75" customHeight="1">
      <c r="A1" s="307"/>
      <c r="B1" s="307"/>
    </row>
    <row r="2" spans="1:4" s="137" customFormat="1" ht="27" customHeight="1">
      <c r="A2" s="292" t="s">
        <v>335</v>
      </c>
      <c r="B2" s="292"/>
      <c r="C2" s="136"/>
      <c r="D2" s="101"/>
    </row>
    <row r="3" spans="1:4" s="137" customFormat="1" ht="27" customHeight="1">
      <c r="A3" s="292" t="s">
        <v>296</v>
      </c>
      <c r="B3" s="292"/>
      <c r="C3" s="136"/>
      <c r="D3" s="101"/>
    </row>
    <row r="4" spans="1:4" s="137" customFormat="1" ht="27" customHeight="1">
      <c r="A4" s="308" t="s">
        <v>295</v>
      </c>
      <c r="B4" s="308"/>
      <c r="C4" s="308"/>
      <c r="D4" s="138"/>
    </row>
    <row r="5" spans="1:4" s="137" customFormat="1" ht="27" customHeight="1" thickBot="1">
      <c r="A5" s="119"/>
      <c r="B5" s="213"/>
      <c r="C5" s="119"/>
      <c r="D5" s="138"/>
    </row>
    <row r="6" spans="1:5" s="137" customFormat="1" ht="15.75" customHeight="1">
      <c r="A6" s="305" t="s">
        <v>265</v>
      </c>
      <c r="B6" s="303" t="s">
        <v>425</v>
      </c>
      <c r="C6" s="303" t="s">
        <v>426</v>
      </c>
      <c r="D6" s="303" t="s">
        <v>427</v>
      </c>
      <c r="E6" s="303" t="s">
        <v>435</v>
      </c>
    </row>
    <row r="7" spans="1:5" s="137" customFormat="1" ht="45" customHeight="1">
      <c r="A7" s="306"/>
      <c r="B7" s="304"/>
      <c r="C7" s="304"/>
      <c r="D7" s="304"/>
      <c r="E7" s="304"/>
    </row>
    <row r="8" spans="1:5" s="137" customFormat="1" ht="34.5" customHeight="1">
      <c r="A8" s="231" t="s">
        <v>360</v>
      </c>
      <c r="B8" s="236">
        <f>SUM(B9:B12)</f>
        <v>3216</v>
      </c>
      <c r="C8" s="236">
        <f>SUM(C9:C12)</f>
        <v>3216</v>
      </c>
      <c r="D8" s="236">
        <f>SUM(D9:D12)</f>
        <v>2202</v>
      </c>
      <c r="E8" s="280">
        <f>D8/C8*100</f>
        <v>68.47014925373134</v>
      </c>
    </row>
    <row r="9" spans="1:5" s="137" customFormat="1" ht="15.75">
      <c r="A9" s="232" t="s">
        <v>361</v>
      </c>
      <c r="B9" s="229">
        <v>380</v>
      </c>
      <c r="C9" s="229">
        <v>380</v>
      </c>
      <c r="D9" s="229">
        <v>0</v>
      </c>
      <c r="E9" s="280">
        <f aca="true" t="shared" si="0" ref="E9:E35">D9/C9*100</f>
        <v>0</v>
      </c>
    </row>
    <row r="10" spans="1:5" s="137" customFormat="1" ht="15.75">
      <c r="A10" s="232" t="s">
        <v>362</v>
      </c>
      <c r="B10" s="229">
        <v>2836</v>
      </c>
      <c r="C10" s="229">
        <v>2836</v>
      </c>
      <c r="D10" s="229">
        <v>2202</v>
      </c>
      <c r="E10" s="280">
        <f t="shared" si="0"/>
        <v>77.64456981664316</v>
      </c>
    </row>
    <row r="11" spans="1:5" s="137" customFormat="1" ht="15.75">
      <c r="A11" s="232"/>
      <c r="B11" s="229"/>
      <c r="C11" s="229"/>
      <c r="D11" s="229"/>
      <c r="E11" s="280"/>
    </row>
    <row r="12" spans="1:5" ht="15.75">
      <c r="A12" s="232"/>
      <c r="B12" s="229"/>
      <c r="C12" s="229"/>
      <c r="D12" s="229"/>
      <c r="E12" s="280"/>
    </row>
    <row r="13" spans="1:5" ht="15.75">
      <c r="A13" s="233"/>
      <c r="B13" s="236"/>
      <c r="C13" s="236"/>
      <c r="D13" s="236"/>
      <c r="E13" s="280"/>
    </row>
    <row r="14" spans="1:5" ht="30.75" customHeight="1">
      <c r="A14" s="231" t="s">
        <v>134</v>
      </c>
      <c r="B14" s="236">
        <f>SUM(B15:B19)</f>
        <v>13715</v>
      </c>
      <c r="C14" s="236">
        <f>SUM(C15:C19)</f>
        <v>13715</v>
      </c>
      <c r="D14" s="236">
        <f>SUM(D15:D20)</f>
        <v>1421</v>
      </c>
      <c r="E14" s="280">
        <f t="shared" si="0"/>
        <v>10.36091870215093</v>
      </c>
    </row>
    <row r="15" spans="1:5" ht="15.75">
      <c r="A15" s="232" t="s">
        <v>363</v>
      </c>
      <c r="B15" s="229">
        <v>3810</v>
      </c>
      <c r="C15" s="229">
        <v>3810</v>
      </c>
      <c r="D15" s="229">
        <v>0</v>
      </c>
      <c r="E15" s="280">
        <f t="shared" si="0"/>
        <v>0</v>
      </c>
    </row>
    <row r="16" spans="1:5" ht="15.75">
      <c r="A16" s="232" t="s">
        <v>375</v>
      </c>
      <c r="B16" s="229">
        <v>635</v>
      </c>
      <c r="C16" s="229">
        <v>635</v>
      </c>
      <c r="D16" s="229">
        <v>0</v>
      </c>
      <c r="E16" s="280">
        <f t="shared" si="0"/>
        <v>0</v>
      </c>
    </row>
    <row r="17" spans="1:5" ht="15.75">
      <c r="A17" s="232" t="s">
        <v>364</v>
      </c>
      <c r="B17" s="229">
        <v>2540</v>
      </c>
      <c r="C17" s="229">
        <v>2540</v>
      </c>
      <c r="D17" s="229">
        <v>594</v>
      </c>
      <c r="E17" s="280">
        <f t="shared" si="0"/>
        <v>23.38582677165354</v>
      </c>
    </row>
    <row r="18" spans="1:5" ht="15.75">
      <c r="A18" s="232" t="s">
        <v>365</v>
      </c>
      <c r="B18" s="229">
        <v>380</v>
      </c>
      <c r="C18" s="229">
        <v>380</v>
      </c>
      <c r="D18" s="229">
        <v>244</v>
      </c>
      <c r="E18" s="280">
        <f t="shared" si="0"/>
        <v>64.21052631578948</v>
      </c>
    </row>
    <row r="19" spans="1:5" ht="15.75">
      <c r="A19" s="232" t="s">
        <v>366</v>
      </c>
      <c r="B19" s="229">
        <v>6350</v>
      </c>
      <c r="C19" s="229">
        <v>6350</v>
      </c>
      <c r="D19" s="229">
        <v>0</v>
      </c>
      <c r="E19" s="280">
        <f t="shared" si="0"/>
        <v>0</v>
      </c>
    </row>
    <row r="20" spans="1:5" ht="15.75">
      <c r="A20" s="232" t="s">
        <v>372</v>
      </c>
      <c r="B20" s="229">
        <v>0</v>
      </c>
      <c r="C20" s="229">
        <v>0</v>
      </c>
      <c r="D20" s="229">
        <v>583</v>
      </c>
      <c r="E20" s="280">
        <v>0</v>
      </c>
    </row>
    <row r="21" spans="1:5" ht="35.25" customHeight="1">
      <c r="A21" s="231" t="s">
        <v>128</v>
      </c>
      <c r="B21" s="236">
        <f>SUM(B22:B31)</f>
        <v>34205</v>
      </c>
      <c r="C21" s="236">
        <f>SUM(C22:C31)</f>
        <v>34205</v>
      </c>
      <c r="D21" s="236">
        <f>SUM(D22:D34)</f>
        <v>12224</v>
      </c>
      <c r="E21" s="280">
        <f t="shared" si="0"/>
        <v>35.737465282853385</v>
      </c>
    </row>
    <row r="22" spans="1:5" ht="15.75">
      <c r="A22" s="232" t="s">
        <v>367</v>
      </c>
      <c r="B22" s="229">
        <v>3430</v>
      </c>
      <c r="C22" s="229">
        <v>3430</v>
      </c>
      <c r="D22" s="229">
        <v>0</v>
      </c>
      <c r="E22" s="280">
        <f t="shared" si="0"/>
        <v>0</v>
      </c>
    </row>
    <row r="23" spans="1:5" ht="15.75">
      <c r="A23" s="232" t="s">
        <v>368</v>
      </c>
      <c r="B23" s="229">
        <v>510</v>
      </c>
      <c r="C23" s="229">
        <v>510</v>
      </c>
      <c r="D23" s="229">
        <v>0</v>
      </c>
      <c r="E23" s="280">
        <f t="shared" si="0"/>
        <v>0</v>
      </c>
    </row>
    <row r="24" spans="1:5" ht="15.75">
      <c r="A24" s="232" t="s">
        <v>388</v>
      </c>
      <c r="B24" s="229">
        <v>150</v>
      </c>
      <c r="C24" s="229">
        <v>150</v>
      </c>
      <c r="D24" s="229">
        <v>0</v>
      </c>
      <c r="E24" s="280">
        <f t="shared" si="0"/>
        <v>0</v>
      </c>
    </row>
    <row r="25" spans="1:5" ht="15.75">
      <c r="A25" s="234" t="s">
        <v>369</v>
      </c>
      <c r="B25" s="229">
        <v>12320</v>
      </c>
      <c r="C25" s="229">
        <v>12320</v>
      </c>
      <c r="D25" s="229">
        <v>0</v>
      </c>
      <c r="E25" s="280">
        <f t="shared" si="0"/>
        <v>0</v>
      </c>
    </row>
    <row r="26" spans="1:5" ht="15.75">
      <c r="A26" s="234" t="s">
        <v>372</v>
      </c>
      <c r="B26" s="229">
        <v>1590</v>
      </c>
      <c r="C26" s="229">
        <v>1590</v>
      </c>
      <c r="D26" s="229">
        <v>4106</v>
      </c>
      <c r="E26" s="280">
        <f t="shared" si="0"/>
        <v>258.23899371069183</v>
      </c>
    </row>
    <row r="27" spans="1:5" ht="15.75">
      <c r="A27" s="234" t="s">
        <v>373</v>
      </c>
      <c r="B27" s="229">
        <v>635</v>
      </c>
      <c r="C27" s="229">
        <v>635</v>
      </c>
      <c r="D27" s="229">
        <v>0</v>
      </c>
      <c r="E27" s="280">
        <f t="shared" si="0"/>
        <v>0</v>
      </c>
    </row>
    <row r="28" spans="1:5" ht="15.75">
      <c r="A28" s="235" t="s">
        <v>370</v>
      </c>
      <c r="B28" s="229">
        <v>700</v>
      </c>
      <c r="C28" s="229">
        <v>700</v>
      </c>
      <c r="D28" s="229">
        <v>0</v>
      </c>
      <c r="E28" s="280">
        <f t="shared" si="0"/>
        <v>0</v>
      </c>
    </row>
    <row r="29" spans="1:5" ht="15.75">
      <c r="A29" s="235" t="s">
        <v>371</v>
      </c>
      <c r="B29" s="229">
        <v>155</v>
      </c>
      <c r="C29" s="229">
        <v>155</v>
      </c>
      <c r="D29" s="229">
        <v>0</v>
      </c>
      <c r="E29" s="280">
        <f t="shared" si="0"/>
        <v>0</v>
      </c>
    </row>
    <row r="30" spans="1:5" ht="15.75">
      <c r="A30" s="235" t="s">
        <v>376</v>
      </c>
      <c r="B30" s="229">
        <v>1270</v>
      </c>
      <c r="C30" s="229">
        <v>1270</v>
      </c>
      <c r="D30" s="229">
        <v>0</v>
      </c>
      <c r="E30" s="280">
        <f t="shared" si="0"/>
        <v>0</v>
      </c>
    </row>
    <row r="31" spans="1:5" ht="15.75">
      <c r="A31" s="234" t="s">
        <v>374</v>
      </c>
      <c r="B31" s="229">
        <v>13445</v>
      </c>
      <c r="C31" s="229">
        <v>13445</v>
      </c>
      <c r="D31" s="229">
        <v>0</v>
      </c>
      <c r="E31" s="280">
        <f t="shared" si="0"/>
        <v>0</v>
      </c>
    </row>
    <row r="32" spans="1:5" ht="15.75">
      <c r="A32" s="276" t="s">
        <v>434</v>
      </c>
      <c r="B32" s="229">
        <v>0</v>
      </c>
      <c r="C32" s="229">
        <v>0</v>
      </c>
      <c r="D32" s="229">
        <v>4714</v>
      </c>
      <c r="E32" s="280">
        <v>0</v>
      </c>
    </row>
    <row r="33" spans="1:5" ht="15.75">
      <c r="A33" s="276" t="s">
        <v>433</v>
      </c>
      <c r="B33" s="229">
        <v>0</v>
      </c>
      <c r="C33" s="229">
        <v>0</v>
      </c>
      <c r="D33" s="229">
        <v>3175</v>
      </c>
      <c r="E33" s="280">
        <v>0</v>
      </c>
    </row>
    <row r="34" spans="1:5" ht="15.75">
      <c r="A34" s="276" t="s">
        <v>432</v>
      </c>
      <c r="B34" s="274">
        <v>0</v>
      </c>
      <c r="C34" s="274">
        <v>0</v>
      </c>
      <c r="D34" s="274">
        <v>229</v>
      </c>
      <c r="E34" s="280">
        <v>0</v>
      </c>
    </row>
    <row r="35" spans="1:5" ht="15.75">
      <c r="A35" s="275" t="s">
        <v>271</v>
      </c>
      <c r="B35" s="230">
        <f>SUM(B8+B14+B21)</f>
        <v>51136</v>
      </c>
      <c r="C35" s="230">
        <f>SUM(C8+C14+C21)</f>
        <v>51136</v>
      </c>
      <c r="D35" s="230">
        <f>SUM(D8+D14+D21)</f>
        <v>15847</v>
      </c>
      <c r="E35" s="280">
        <f t="shared" si="0"/>
        <v>30.98990926157697</v>
      </c>
    </row>
    <row r="182" ht="15.75" customHeight="1">
      <c r="B182" s="139"/>
    </row>
    <row r="183" ht="15.75" customHeight="1">
      <c r="B183" s="139"/>
    </row>
    <row r="206" ht="12.75">
      <c r="C206" s="137"/>
    </row>
    <row r="207" ht="12.75">
      <c r="C207" s="137"/>
    </row>
    <row r="208" ht="12.75">
      <c r="C208" s="137"/>
    </row>
    <row r="224" ht="12.75">
      <c r="C224" s="137"/>
    </row>
    <row r="225" ht="12.75">
      <c r="C225" s="137"/>
    </row>
    <row r="226" ht="12.75">
      <c r="C226" s="137"/>
    </row>
  </sheetData>
  <mergeCells count="9">
    <mergeCell ref="A1:B1"/>
    <mergeCell ref="A2:B2"/>
    <mergeCell ref="A3:B3"/>
    <mergeCell ref="A4:C4"/>
    <mergeCell ref="E6:E7"/>
    <mergeCell ref="D6:D7"/>
    <mergeCell ref="A6:A7"/>
    <mergeCell ref="B6:B7"/>
    <mergeCell ref="C6:C7"/>
  </mergeCells>
  <printOptions headings="1"/>
  <pageMargins left="0.75" right="0.75" top="1" bottom="1" header="0.5" footer="0.5"/>
  <pageSetup horizontalDpi="600" verticalDpi="600" orientation="portrait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7"/>
  <sheetViews>
    <sheetView view="pageBreakPreview" zoomScale="60" workbookViewId="0" topLeftCell="A1">
      <selection activeCell="H33" sqref="H33"/>
    </sheetView>
  </sheetViews>
  <sheetFormatPr defaultColWidth="9.140625" defaultRowHeight="12.75"/>
  <cols>
    <col min="1" max="1" width="5.421875" style="157" customWidth="1"/>
    <col min="2" max="2" width="56.28125" style="140" customWidth="1"/>
    <col min="3" max="4" width="10.28125" style="157" customWidth="1"/>
    <col min="5" max="6" width="9.140625" style="157" hidden="1" customWidth="1"/>
    <col min="7" max="7" width="10.28125" style="140" customWidth="1"/>
    <col min="8" max="16384" width="10.28125" style="157" customWidth="1"/>
  </cols>
  <sheetData>
    <row r="1" spans="2:7" s="140" customFormat="1" ht="15.75" customHeight="1">
      <c r="B1" s="311"/>
      <c r="C1" s="311"/>
      <c r="D1" s="311"/>
      <c r="E1" s="311"/>
      <c r="F1" s="311"/>
      <c r="G1" s="312"/>
    </row>
    <row r="2" spans="2:7" s="140" customFormat="1" ht="15.75">
      <c r="B2" s="313" t="s">
        <v>335</v>
      </c>
      <c r="C2" s="313"/>
      <c r="D2" s="313"/>
      <c r="E2" s="313"/>
      <c r="F2" s="313"/>
      <c r="G2" s="312"/>
    </row>
    <row r="3" spans="2:7" s="140" customFormat="1" ht="15.75">
      <c r="B3" s="314" t="s">
        <v>297</v>
      </c>
      <c r="C3" s="314"/>
      <c r="D3" s="314"/>
      <c r="E3" s="314"/>
      <c r="F3" s="314"/>
      <c r="G3" s="312"/>
    </row>
    <row r="4" spans="2:7" s="140" customFormat="1" ht="15.75">
      <c r="B4" s="313" t="s">
        <v>298</v>
      </c>
      <c r="C4" s="313"/>
      <c r="D4" s="313"/>
      <c r="E4" s="313"/>
      <c r="F4" s="313"/>
      <c r="G4" s="312"/>
    </row>
    <row r="5" spans="2:6" s="140" customFormat="1" ht="15.75">
      <c r="B5" s="141"/>
      <c r="C5" s="141"/>
      <c r="D5" s="141"/>
      <c r="E5" s="141"/>
      <c r="F5" s="141"/>
    </row>
    <row r="6" spans="2:10" s="140" customFormat="1" ht="47.25">
      <c r="B6" s="142" t="s">
        <v>265</v>
      </c>
      <c r="C6" s="143" t="s">
        <v>299</v>
      </c>
      <c r="D6" s="142" t="s">
        <v>307</v>
      </c>
      <c r="E6" s="144"/>
      <c r="F6" s="144"/>
      <c r="G6" s="142" t="s">
        <v>308</v>
      </c>
      <c r="H6" s="142" t="s">
        <v>430</v>
      </c>
      <c r="I6" s="142" t="s">
        <v>431</v>
      </c>
      <c r="J6" s="142" t="s">
        <v>438</v>
      </c>
    </row>
    <row r="7" spans="1:10" s="150" customFormat="1" ht="15.75">
      <c r="A7" s="104" t="s">
        <v>147</v>
      </c>
      <c r="B7" s="180" t="s">
        <v>148</v>
      </c>
      <c r="C7" s="181"/>
      <c r="D7" s="147">
        <v>47222</v>
      </c>
      <c r="E7" s="149"/>
      <c r="F7" s="149"/>
      <c r="G7" s="147">
        <v>28007</v>
      </c>
      <c r="H7" s="147">
        <v>28007</v>
      </c>
      <c r="I7" s="147">
        <v>28318</v>
      </c>
      <c r="J7" s="281">
        <f>I7/H7*100</f>
        <v>101.11043667654516</v>
      </c>
    </row>
    <row r="8" spans="1:10" s="150" customFormat="1" ht="15.75">
      <c r="A8" s="104" t="s">
        <v>170</v>
      </c>
      <c r="B8" s="180" t="s">
        <v>169</v>
      </c>
      <c r="C8" s="181"/>
      <c r="D8" s="147">
        <v>51087</v>
      </c>
      <c r="E8" s="149"/>
      <c r="F8" s="149"/>
      <c r="G8" s="147">
        <v>45900</v>
      </c>
      <c r="H8" s="147">
        <v>45900</v>
      </c>
      <c r="I8" s="147">
        <v>27611</v>
      </c>
      <c r="J8" s="281">
        <f aca="true" t="shared" si="0" ref="J8:J25">I8/H8*100</f>
        <v>60.15468409586057</v>
      </c>
    </row>
    <row r="9" spans="1:10" s="150" customFormat="1" ht="15.75">
      <c r="A9" s="104" t="s">
        <v>186</v>
      </c>
      <c r="B9" s="180" t="s">
        <v>187</v>
      </c>
      <c r="C9" s="181"/>
      <c r="D9" s="147">
        <v>47941</v>
      </c>
      <c r="E9" s="149"/>
      <c r="F9" s="149"/>
      <c r="G9" s="147">
        <v>45390</v>
      </c>
      <c r="H9" s="147">
        <v>45390</v>
      </c>
      <c r="I9" s="147">
        <v>7571</v>
      </c>
      <c r="J9" s="281">
        <f t="shared" si="0"/>
        <v>16.679885437320998</v>
      </c>
    </row>
    <row r="10" spans="1:10" s="150" customFormat="1" ht="15.75">
      <c r="A10" s="104" t="s">
        <v>202</v>
      </c>
      <c r="B10" s="182" t="s">
        <v>203</v>
      </c>
      <c r="C10" s="181"/>
      <c r="D10" s="147">
        <v>50</v>
      </c>
      <c r="E10" s="149"/>
      <c r="F10" s="149"/>
      <c r="G10" s="147">
        <v>3955</v>
      </c>
      <c r="H10" s="147">
        <v>3955</v>
      </c>
      <c r="I10" s="147">
        <v>2561</v>
      </c>
      <c r="J10" s="281">
        <f t="shared" si="0"/>
        <v>64.75347661188368</v>
      </c>
    </row>
    <row r="11" spans="2:10" s="150" customFormat="1" ht="15.75">
      <c r="B11" s="145"/>
      <c r="C11" s="146"/>
      <c r="D11" s="147"/>
      <c r="E11" s="148"/>
      <c r="F11" s="149"/>
      <c r="G11" s="147"/>
      <c r="H11" s="147"/>
      <c r="I11" s="147"/>
      <c r="J11" s="281"/>
    </row>
    <row r="12" spans="1:10" s="150" customFormat="1" ht="15.75">
      <c r="A12" s="193"/>
      <c r="B12" s="151" t="s">
        <v>300</v>
      </c>
      <c r="C12" s="152"/>
      <c r="D12" s="152">
        <f aca="true" t="shared" si="1" ref="D12:I12">SUM(D7:D11)</f>
        <v>146300</v>
      </c>
      <c r="E12" s="152">
        <f t="shared" si="1"/>
        <v>0</v>
      </c>
      <c r="F12" s="152">
        <f t="shared" si="1"/>
        <v>0</v>
      </c>
      <c r="G12" s="152">
        <f t="shared" si="1"/>
        <v>123252</v>
      </c>
      <c r="H12" s="152">
        <f t="shared" si="1"/>
        <v>123252</v>
      </c>
      <c r="I12" s="152">
        <f t="shared" si="1"/>
        <v>66061</v>
      </c>
      <c r="J12" s="282">
        <f t="shared" si="0"/>
        <v>53.59831889137702</v>
      </c>
    </row>
    <row r="13" spans="2:10" s="150" customFormat="1" ht="15.75">
      <c r="B13" s="153"/>
      <c r="C13" s="154"/>
      <c r="D13" s="154"/>
      <c r="E13" s="155"/>
      <c r="F13" s="154"/>
      <c r="G13" s="140"/>
      <c r="H13" s="140"/>
      <c r="I13" s="140"/>
      <c r="J13" s="281"/>
    </row>
    <row r="14" spans="1:10" s="150" customFormat="1" ht="15.75">
      <c r="A14" s="104" t="s">
        <v>31</v>
      </c>
      <c r="B14" s="187" t="s">
        <v>270</v>
      </c>
      <c r="C14" s="181"/>
      <c r="D14" s="147">
        <v>27037</v>
      </c>
      <c r="E14" s="149"/>
      <c r="F14" s="149"/>
      <c r="G14" s="147">
        <v>23281</v>
      </c>
      <c r="H14" s="147">
        <v>23281</v>
      </c>
      <c r="I14" s="147">
        <v>10490</v>
      </c>
      <c r="J14" s="281">
        <f t="shared" si="0"/>
        <v>45.05820196726945</v>
      </c>
    </row>
    <row r="15" spans="1:10" s="150" customFormat="1" ht="15.75">
      <c r="A15" s="104" t="s">
        <v>44</v>
      </c>
      <c r="B15" s="118" t="s">
        <v>276</v>
      </c>
      <c r="C15" s="181"/>
      <c r="D15" s="147">
        <v>6121</v>
      </c>
      <c r="E15" s="149"/>
      <c r="F15" s="149"/>
      <c r="G15" s="147">
        <v>5498</v>
      </c>
      <c r="H15" s="147">
        <v>5498</v>
      </c>
      <c r="I15" s="147">
        <v>2279</v>
      </c>
      <c r="J15" s="281">
        <f t="shared" si="0"/>
        <v>41.451436886140414</v>
      </c>
    </row>
    <row r="16" spans="1:10" s="150" customFormat="1" ht="15.75">
      <c r="A16" s="104" t="s">
        <v>46</v>
      </c>
      <c r="B16" s="180" t="s">
        <v>47</v>
      </c>
      <c r="C16" s="181"/>
      <c r="D16" s="147">
        <v>61492</v>
      </c>
      <c r="E16" s="149"/>
      <c r="F16" s="149"/>
      <c r="G16" s="147">
        <v>60754</v>
      </c>
      <c r="H16" s="147">
        <v>60754</v>
      </c>
      <c r="I16" s="147">
        <v>19451</v>
      </c>
      <c r="J16" s="281">
        <f t="shared" si="0"/>
        <v>32.015998946571415</v>
      </c>
    </row>
    <row r="17" spans="1:10" s="150" customFormat="1" ht="15.75">
      <c r="A17" s="104" t="s">
        <v>94</v>
      </c>
      <c r="B17" s="187" t="s">
        <v>277</v>
      </c>
      <c r="C17" s="181"/>
      <c r="D17" s="147">
        <v>3474</v>
      </c>
      <c r="E17" s="149"/>
      <c r="F17" s="149"/>
      <c r="G17" s="147">
        <v>4975</v>
      </c>
      <c r="H17" s="147">
        <v>4975</v>
      </c>
      <c r="I17" s="147">
        <v>698</v>
      </c>
      <c r="J17" s="281">
        <f t="shared" si="0"/>
        <v>14.030150753768844</v>
      </c>
    </row>
    <row r="18" spans="1:10" s="150" customFormat="1" ht="15.75">
      <c r="A18" s="104" t="s">
        <v>117</v>
      </c>
      <c r="B18" s="187" t="s">
        <v>118</v>
      </c>
      <c r="C18" s="181"/>
      <c r="D18" s="147">
        <v>19158</v>
      </c>
      <c r="E18" s="149"/>
      <c r="F18" s="149"/>
      <c r="G18" s="147">
        <v>130976</v>
      </c>
      <c r="H18" s="147">
        <v>130976</v>
      </c>
      <c r="I18" s="147">
        <v>4338</v>
      </c>
      <c r="J18" s="281">
        <f t="shared" si="0"/>
        <v>3.3120571707793798</v>
      </c>
    </row>
    <row r="19" spans="2:10" s="150" customFormat="1" ht="15.75">
      <c r="B19" s="145"/>
      <c r="C19" s="147"/>
      <c r="D19" s="147"/>
      <c r="E19" s="149"/>
      <c r="F19" s="149"/>
      <c r="G19" s="147"/>
      <c r="H19" s="147"/>
      <c r="I19" s="147"/>
      <c r="J19" s="281"/>
    </row>
    <row r="20" spans="1:10" s="150" customFormat="1" ht="15.75">
      <c r="A20" s="193"/>
      <c r="B20" s="151" t="s">
        <v>301</v>
      </c>
      <c r="C20" s="156"/>
      <c r="D20" s="156">
        <f aca="true" t="shared" si="2" ref="D20:I20">SUM(D14:D19)</f>
        <v>117282</v>
      </c>
      <c r="E20" s="156">
        <f t="shared" si="2"/>
        <v>0</v>
      </c>
      <c r="F20" s="156">
        <f t="shared" si="2"/>
        <v>0</v>
      </c>
      <c r="G20" s="156">
        <f t="shared" si="2"/>
        <v>225484</v>
      </c>
      <c r="H20" s="156">
        <f t="shared" si="2"/>
        <v>225484</v>
      </c>
      <c r="I20" s="156">
        <f t="shared" si="2"/>
        <v>37256</v>
      </c>
      <c r="J20" s="282">
        <f t="shared" si="0"/>
        <v>16.522680101470613</v>
      </c>
    </row>
    <row r="21" spans="2:10" s="150" customFormat="1" ht="15.75">
      <c r="B21" s="153"/>
      <c r="C21" s="189"/>
      <c r="D21" s="189"/>
      <c r="E21" s="154"/>
      <c r="F21" s="154"/>
      <c r="G21" s="189"/>
      <c r="H21" s="189"/>
      <c r="I21" s="189"/>
      <c r="J21" s="281"/>
    </row>
    <row r="22" spans="2:10" s="150" customFormat="1" ht="15.75">
      <c r="B22" s="153"/>
      <c r="C22" s="189"/>
      <c r="D22" s="189"/>
      <c r="E22" s="154"/>
      <c r="F22" s="154"/>
      <c r="G22" s="189"/>
      <c r="H22" s="189"/>
      <c r="I22" s="189"/>
      <c r="J22" s="281"/>
    </row>
    <row r="23" spans="1:10" s="160" customFormat="1" ht="15.75">
      <c r="A23" s="118" t="s">
        <v>209</v>
      </c>
      <c r="B23" s="180" t="s">
        <v>210</v>
      </c>
      <c r="C23" s="184"/>
      <c r="D23" s="177">
        <v>61641</v>
      </c>
      <c r="E23" s="177"/>
      <c r="F23" s="177"/>
      <c r="G23" s="177">
        <v>137300</v>
      </c>
      <c r="H23" s="177">
        <v>137300</v>
      </c>
      <c r="I23" s="177">
        <v>0</v>
      </c>
      <c r="J23" s="281">
        <f t="shared" si="0"/>
        <v>0</v>
      </c>
    </row>
    <row r="24" spans="1:10" ht="15.75">
      <c r="A24" s="109"/>
      <c r="B24" s="180"/>
      <c r="C24" s="185"/>
      <c r="D24" s="158"/>
      <c r="E24" s="158"/>
      <c r="F24" s="158"/>
      <c r="G24" s="178"/>
      <c r="H24" s="178"/>
      <c r="I24" s="178"/>
      <c r="J24" s="281"/>
    </row>
    <row r="25" spans="1:10" ht="15.75">
      <c r="A25" s="193"/>
      <c r="B25" s="151" t="s">
        <v>309</v>
      </c>
      <c r="C25" s="156"/>
      <c r="D25" s="156">
        <f aca="true" t="shared" si="3" ref="D25:I25">SUM(D23)</f>
        <v>61641</v>
      </c>
      <c r="E25" s="156">
        <f t="shared" si="3"/>
        <v>0</v>
      </c>
      <c r="F25" s="156">
        <f t="shared" si="3"/>
        <v>0</v>
      </c>
      <c r="G25" s="156">
        <f t="shared" si="3"/>
        <v>137300</v>
      </c>
      <c r="H25" s="156">
        <f t="shared" si="3"/>
        <v>137300</v>
      </c>
      <c r="I25" s="156">
        <f t="shared" si="3"/>
        <v>0</v>
      </c>
      <c r="J25" s="282">
        <f t="shared" si="0"/>
        <v>0</v>
      </c>
    </row>
    <row r="26" spans="1:10" ht="15.75">
      <c r="A26" s="158"/>
      <c r="B26" s="178"/>
      <c r="C26" s="158"/>
      <c r="D26" s="158"/>
      <c r="E26" s="158"/>
      <c r="F26" s="158"/>
      <c r="G26" s="178"/>
      <c r="J26" s="140"/>
    </row>
    <row r="27" spans="1:7" ht="15.75">
      <c r="A27" s="309"/>
      <c r="B27" s="309"/>
      <c r="C27" s="179"/>
      <c r="D27" s="158"/>
      <c r="E27" s="158"/>
      <c r="F27" s="158"/>
      <c r="G27" s="178"/>
    </row>
    <row r="28" spans="1:7" ht="15.75">
      <c r="A28" s="118"/>
      <c r="B28" s="180"/>
      <c r="C28" s="181"/>
      <c r="D28" s="179"/>
      <c r="E28" s="158"/>
      <c r="F28" s="158"/>
      <c r="G28" s="178"/>
    </row>
    <row r="29" spans="1:7" ht="15.75">
      <c r="A29" s="118"/>
      <c r="B29" s="180"/>
      <c r="C29" s="181"/>
      <c r="D29" s="181"/>
      <c r="E29" s="158"/>
      <c r="F29" s="158"/>
      <c r="G29" s="178"/>
    </row>
    <row r="30" spans="1:7" ht="15.75">
      <c r="A30" s="118"/>
      <c r="B30" s="180"/>
      <c r="C30" s="181"/>
      <c r="D30" s="181"/>
      <c r="E30" s="158"/>
      <c r="F30" s="158"/>
      <c r="G30" s="178"/>
    </row>
    <row r="31" spans="1:7" ht="15.75">
      <c r="A31" s="118"/>
      <c r="B31" s="182"/>
      <c r="C31" s="181"/>
      <c r="D31" s="181"/>
      <c r="E31" s="158"/>
      <c r="F31" s="158"/>
      <c r="G31" s="178"/>
    </row>
    <row r="32" spans="1:7" ht="15.75">
      <c r="A32" s="109"/>
      <c r="B32" s="109"/>
      <c r="C32" s="183"/>
      <c r="D32" s="181"/>
      <c r="E32" s="158"/>
      <c r="F32" s="158"/>
      <c r="G32" s="178"/>
    </row>
    <row r="33" spans="1:7" ht="15.75">
      <c r="A33" s="118"/>
      <c r="B33" s="118"/>
      <c r="C33" s="181"/>
      <c r="D33" s="183"/>
      <c r="E33" s="158"/>
      <c r="F33" s="158"/>
      <c r="G33" s="178"/>
    </row>
    <row r="34" spans="1:7" ht="15.75">
      <c r="A34" s="118"/>
      <c r="B34" s="180"/>
      <c r="C34" s="184"/>
      <c r="D34" s="181"/>
      <c r="E34" s="158"/>
      <c r="F34" s="158"/>
      <c r="G34" s="178"/>
    </row>
    <row r="35" spans="1:7" ht="15.75">
      <c r="A35" s="118"/>
      <c r="B35" s="180"/>
      <c r="C35" s="184"/>
      <c r="D35" s="184"/>
      <c r="E35" s="158"/>
      <c r="F35" s="158"/>
      <c r="G35" s="178"/>
    </row>
    <row r="36" spans="1:7" ht="15.75">
      <c r="A36" s="109"/>
      <c r="B36" s="180"/>
      <c r="C36" s="184"/>
      <c r="D36" s="184"/>
      <c r="E36" s="158"/>
      <c r="F36" s="158"/>
      <c r="G36" s="178"/>
    </row>
    <row r="37" spans="1:7" ht="15.75">
      <c r="A37" s="109"/>
      <c r="B37" s="180"/>
      <c r="C37" s="185"/>
      <c r="D37" s="184"/>
      <c r="E37" s="158"/>
      <c r="F37" s="158"/>
      <c r="G37" s="178"/>
    </row>
    <row r="38" spans="1:7" ht="15.75">
      <c r="A38" s="118"/>
      <c r="B38" s="180"/>
      <c r="C38" s="184"/>
      <c r="D38" s="185"/>
      <c r="E38" s="158"/>
      <c r="F38" s="158"/>
      <c r="G38" s="178"/>
    </row>
    <row r="39" spans="1:7" ht="15.75">
      <c r="A39" s="109"/>
      <c r="B39" s="109"/>
      <c r="C39" s="185"/>
      <c r="D39" s="184"/>
      <c r="E39" s="158"/>
      <c r="F39" s="158"/>
      <c r="G39" s="178"/>
    </row>
    <row r="40" spans="1:7" ht="15.75">
      <c r="A40" s="310"/>
      <c r="B40" s="310"/>
      <c r="C40" s="185"/>
      <c r="D40" s="185"/>
      <c r="E40" s="158"/>
      <c r="F40" s="158"/>
      <c r="G40" s="178"/>
    </row>
    <row r="41" spans="1:7" ht="15.75">
      <c r="A41" s="118"/>
      <c r="B41" s="187"/>
      <c r="C41" s="181"/>
      <c r="D41" s="185"/>
      <c r="E41" s="158"/>
      <c r="F41" s="158"/>
      <c r="G41" s="178"/>
    </row>
    <row r="42" spans="1:7" ht="15.75">
      <c r="A42" s="118"/>
      <c r="B42" s="118"/>
      <c r="C42" s="181"/>
      <c r="D42" s="181"/>
      <c r="E42" s="158"/>
      <c r="F42" s="158"/>
      <c r="G42" s="178"/>
    </row>
    <row r="43" spans="1:7" ht="15.75">
      <c r="A43" s="118"/>
      <c r="B43" s="180"/>
      <c r="C43" s="181"/>
      <c r="D43" s="181"/>
      <c r="E43" s="158"/>
      <c r="F43" s="158"/>
      <c r="G43" s="178"/>
    </row>
    <row r="44" spans="1:7" ht="15.75">
      <c r="A44" s="118"/>
      <c r="B44" s="187"/>
      <c r="C44" s="181"/>
      <c r="D44" s="181"/>
      <c r="E44" s="158"/>
      <c r="F44" s="158"/>
      <c r="G44" s="178"/>
    </row>
    <row r="45" spans="1:7" ht="15.75">
      <c r="A45" s="118"/>
      <c r="B45" s="187"/>
      <c r="C45" s="181"/>
      <c r="D45" s="181"/>
      <c r="E45" s="158"/>
      <c r="F45" s="158"/>
      <c r="G45" s="178"/>
    </row>
    <row r="46" spans="1:7" ht="15.75">
      <c r="A46" s="186"/>
      <c r="B46" s="188"/>
      <c r="C46" s="185"/>
      <c r="D46" s="181"/>
      <c r="E46" s="158"/>
      <c r="F46" s="158"/>
      <c r="G46" s="178"/>
    </row>
    <row r="47" spans="1:7" ht="15.75">
      <c r="A47" s="180"/>
      <c r="B47" s="187"/>
      <c r="C47" s="184"/>
      <c r="D47" s="185"/>
      <c r="E47" s="158"/>
      <c r="F47" s="158"/>
      <c r="G47" s="178"/>
    </row>
    <row r="48" spans="1:7" ht="15.75">
      <c r="A48" s="180"/>
      <c r="B48" s="187"/>
      <c r="C48" s="184"/>
      <c r="D48" s="184"/>
      <c r="E48" s="158"/>
      <c r="F48" s="158"/>
      <c r="G48" s="178"/>
    </row>
    <row r="49" spans="1:7" ht="15.75">
      <c r="A49" s="118"/>
      <c r="B49" s="118"/>
      <c r="C49" s="184"/>
      <c r="D49" s="184"/>
      <c r="E49" s="158"/>
      <c r="F49" s="158"/>
      <c r="G49" s="178"/>
    </row>
    <row r="50" spans="1:7" ht="15.75">
      <c r="A50" s="118"/>
      <c r="B50" s="118"/>
      <c r="C50" s="184"/>
      <c r="D50" s="184"/>
      <c r="E50" s="158"/>
      <c r="F50" s="158"/>
      <c r="G50" s="178"/>
    </row>
    <row r="51" spans="1:7" ht="15.75">
      <c r="A51" s="109"/>
      <c r="B51" s="118"/>
      <c r="C51" s="184"/>
      <c r="D51" s="184"/>
      <c r="E51" s="158"/>
      <c r="F51" s="158"/>
      <c r="G51" s="178"/>
    </row>
    <row r="52" spans="1:7" ht="15.75">
      <c r="A52" s="118"/>
      <c r="B52" s="118"/>
      <c r="C52" s="184"/>
      <c r="D52" s="184"/>
      <c r="E52" s="158"/>
      <c r="F52" s="158"/>
      <c r="G52" s="178"/>
    </row>
    <row r="53" spans="1:7" ht="15.75">
      <c r="A53" s="158"/>
      <c r="B53" s="118"/>
      <c r="C53" s="118"/>
      <c r="D53" s="184"/>
      <c r="E53" s="158"/>
      <c r="F53" s="158"/>
      <c r="G53" s="178"/>
    </row>
    <row r="54" spans="1:7" ht="15.75">
      <c r="A54" s="158"/>
      <c r="B54" s="178"/>
      <c r="C54" s="158"/>
      <c r="D54" s="158"/>
      <c r="E54" s="158"/>
      <c r="F54" s="158"/>
      <c r="G54" s="178"/>
    </row>
    <row r="55" spans="1:7" ht="15.75">
      <c r="A55" s="158"/>
      <c r="B55" s="178"/>
      <c r="C55" s="158"/>
      <c r="D55" s="158"/>
      <c r="E55" s="158"/>
      <c r="F55" s="158"/>
      <c r="G55" s="178"/>
    </row>
    <row r="56" spans="1:7" ht="15.75">
      <c r="A56" s="158"/>
      <c r="B56" s="178"/>
      <c r="C56" s="158"/>
      <c r="D56" s="158"/>
      <c r="E56" s="158"/>
      <c r="F56" s="158"/>
      <c r="G56" s="178"/>
    </row>
    <row r="57" spans="1:7" ht="15.75">
      <c r="A57" s="158"/>
      <c r="B57" s="178"/>
      <c r="C57" s="158"/>
      <c r="D57" s="158"/>
      <c r="E57" s="158"/>
      <c r="F57" s="158"/>
      <c r="G57" s="178"/>
    </row>
  </sheetData>
  <mergeCells count="6">
    <mergeCell ref="A27:B27"/>
    <mergeCell ref="A40:B40"/>
    <mergeCell ref="B1:G1"/>
    <mergeCell ref="B2:G2"/>
    <mergeCell ref="B3:G3"/>
    <mergeCell ref="B4:G4"/>
  </mergeCells>
  <printOptions headings="1"/>
  <pageMargins left="0.75" right="0.75" top="1" bottom="1" header="0.5" footer="0.5"/>
  <pageSetup horizontalDpi="600" verticalDpi="600" orientation="portrait" paperSize="9" scale="6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0"/>
  <sheetViews>
    <sheetView tabSelected="1" view="pageBreakPreview" zoomScale="60" workbookViewId="0" topLeftCell="A1">
      <selection activeCell="F2" sqref="F2"/>
    </sheetView>
  </sheetViews>
  <sheetFormatPr defaultColWidth="9.140625" defaultRowHeight="12.75"/>
  <cols>
    <col min="1" max="1" width="6.00390625" style="157" customWidth="1"/>
    <col min="2" max="2" width="52.57421875" style="160" customWidth="1"/>
    <col min="3" max="3" width="9.8515625" style="157" customWidth="1"/>
    <col min="4" max="4" width="11.57421875" style="160" customWidth="1"/>
    <col min="5" max="5" width="10.28125" style="160" customWidth="1"/>
    <col min="6" max="6" width="10.57421875" style="157" customWidth="1"/>
    <col min="7" max="16384" width="10.28125" style="157" customWidth="1"/>
  </cols>
  <sheetData>
    <row r="1" spans="2:6" s="160" customFormat="1" ht="19.5" customHeight="1">
      <c r="B1" s="315"/>
      <c r="C1" s="315"/>
      <c r="D1" s="315"/>
      <c r="E1" s="315"/>
      <c r="F1" s="159"/>
    </row>
    <row r="2" spans="2:6" s="160" customFormat="1" ht="19.5" customHeight="1">
      <c r="B2" s="316" t="s">
        <v>335</v>
      </c>
      <c r="C2" s="316"/>
      <c r="D2" s="316"/>
      <c r="E2" s="316"/>
      <c r="F2" s="161"/>
    </row>
    <row r="3" spans="2:6" s="160" customFormat="1" ht="15.75">
      <c r="B3" s="317" t="s">
        <v>302</v>
      </c>
      <c r="C3" s="318"/>
      <c r="D3" s="318"/>
      <c r="E3" s="318"/>
      <c r="F3" s="162"/>
    </row>
    <row r="4" spans="2:6" s="160" customFormat="1" ht="15.75">
      <c r="B4" s="159" t="s">
        <v>298</v>
      </c>
      <c r="C4" s="257"/>
      <c r="D4" s="257"/>
      <c r="E4" s="257"/>
      <c r="F4" s="257"/>
    </row>
    <row r="5" spans="2:6" s="160" customFormat="1" ht="15.75">
      <c r="B5" s="161"/>
      <c r="C5" s="161"/>
      <c r="D5" s="161"/>
      <c r="E5" s="161"/>
      <c r="F5" s="161"/>
    </row>
    <row r="6" spans="1:8" s="160" customFormat="1" ht="31.5">
      <c r="A6" s="190"/>
      <c r="B6" s="163" t="s">
        <v>265</v>
      </c>
      <c r="C6" s="164" t="s">
        <v>299</v>
      </c>
      <c r="D6" s="164" t="s">
        <v>307</v>
      </c>
      <c r="E6" s="165" t="s">
        <v>308</v>
      </c>
      <c r="F6" s="165" t="s">
        <v>430</v>
      </c>
      <c r="G6" s="165" t="s">
        <v>431</v>
      </c>
      <c r="H6" s="165" t="s">
        <v>420</v>
      </c>
    </row>
    <row r="7" spans="1:8" s="160" customFormat="1" ht="15.75">
      <c r="A7" s="104" t="s">
        <v>280</v>
      </c>
      <c r="B7" s="118" t="s">
        <v>281</v>
      </c>
      <c r="C7" s="181"/>
      <c r="D7" s="167">
        <v>136</v>
      </c>
      <c r="E7" s="167">
        <v>6233</v>
      </c>
      <c r="F7" s="167">
        <v>6233</v>
      </c>
      <c r="G7" s="167">
        <v>7834</v>
      </c>
      <c r="H7" s="283">
        <f>G7/F7*100</f>
        <v>125.68586555430772</v>
      </c>
    </row>
    <row r="8" spans="1:8" s="160" customFormat="1" ht="15.75">
      <c r="A8" s="104" t="s">
        <v>194</v>
      </c>
      <c r="B8" s="180" t="s">
        <v>195</v>
      </c>
      <c r="C8" s="184"/>
      <c r="D8" s="167">
        <v>1205</v>
      </c>
      <c r="E8" s="167">
        <v>9000</v>
      </c>
      <c r="F8" s="167">
        <v>9000</v>
      </c>
      <c r="G8" s="167">
        <v>0</v>
      </c>
      <c r="H8" s="283">
        <f aca="true" t="shared" si="0" ref="H8:H26">G8/F8*100</f>
        <v>0</v>
      </c>
    </row>
    <row r="9" spans="1:8" s="160" customFormat="1" ht="15.75">
      <c r="A9" s="104" t="s">
        <v>207</v>
      </c>
      <c r="B9" s="180" t="s">
        <v>282</v>
      </c>
      <c r="C9" s="184"/>
      <c r="D9" s="167">
        <v>2644</v>
      </c>
      <c r="E9" s="167">
        <v>1400</v>
      </c>
      <c r="F9" s="167">
        <v>1400</v>
      </c>
      <c r="G9" s="167">
        <v>722</v>
      </c>
      <c r="H9" s="283">
        <f t="shared" si="0"/>
        <v>51.57142857142857</v>
      </c>
    </row>
    <row r="10" spans="2:8" s="160" customFormat="1" ht="15.75">
      <c r="B10" s="166"/>
      <c r="C10" s="167"/>
      <c r="D10" s="167"/>
      <c r="E10" s="167"/>
      <c r="F10" s="167"/>
      <c r="G10" s="167"/>
      <c r="H10" s="283"/>
    </row>
    <row r="11" spans="1:8" s="160" customFormat="1" ht="15.75">
      <c r="A11" s="190"/>
      <c r="B11" s="169" t="s">
        <v>303</v>
      </c>
      <c r="C11" s="170"/>
      <c r="D11" s="170">
        <f>SUM(D7:D10)</f>
        <v>3985</v>
      </c>
      <c r="E11" s="170">
        <f>SUM(E7:E10)</f>
        <v>16633</v>
      </c>
      <c r="F11" s="170">
        <f>SUM(F7:F10)</f>
        <v>16633</v>
      </c>
      <c r="G11" s="170">
        <f>SUM(G7:G10)</f>
        <v>8556</v>
      </c>
      <c r="H11" s="284">
        <f t="shared" si="0"/>
        <v>51.43990861540312</v>
      </c>
    </row>
    <row r="12" spans="3:8" s="171" customFormat="1" ht="15.75">
      <c r="C12" s="172"/>
      <c r="D12" s="172"/>
      <c r="E12" s="168"/>
      <c r="F12" s="168"/>
      <c r="G12" s="168"/>
      <c r="H12" s="283"/>
    </row>
    <row r="13" spans="1:8" s="171" customFormat="1" ht="15.75">
      <c r="A13" s="105" t="s">
        <v>127</v>
      </c>
      <c r="B13" s="187" t="s">
        <v>128</v>
      </c>
      <c r="C13" s="184"/>
      <c r="D13" s="197">
        <v>1414</v>
      </c>
      <c r="E13" s="197">
        <v>37421</v>
      </c>
      <c r="F13" s="197">
        <v>37421</v>
      </c>
      <c r="G13" s="197">
        <v>14426</v>
      </c>
      <c r="H13" s="283">
        <f t="shared" si="0"/>
        <v>38.550546484594214</v>
      </c>
    </row>
    <row r="14" spans="1:8" s="171" customFormat="1" ht="15.75">
      <c r="A14" s="105" t="s">
        <v>133</v>
      </c>
      <c r="B14" s="187" t="s">
        <v>134</v>
      </c>
      <c r="C14" s="184"/>
      <c r="D14" s="197">
        <v>3841</v>
      </c>
      <c r="E14" s="160">
        <v>13715</v>
      </c>
      <c r="F14" s="160">
        <v>13715</v>
      </c>
      <c r="G14" s="160">
        <v>1421</v>
      </c>
      <c r="H14" s="283">
        <f t="shared" si="0"/>
        <v>10.36091870215093</v>
      </c>
    </row>
    <row r="15" spans="1:8" s="171" customFormat="1" ht="15.75">
      <c r="A15" s="104" t="s">
        <v>146</v>
      </c>
      <c r="B15" s="118" t="s">
        <v>143</v>
      </c>
      <c r="C15" s="184"/>
      <c r="D15" s="167">
        <v>0</v>
      </c>
      <c r="E15" s="167">
        <v>565</v>
      </c>
      <c r="F15" s="167">
        <v>565</v>
      </c>
      <c r="G15" s="167">
        <v>0</v>
      </c>
      <c r="H15" s="283">
        <f t="shared" si="0"/>
        <v>0</v>
      </c>
    </row>
    <row r="16" spans="2:8" s="171" customFormat="1" ht="15.75">
      <c r="B16" s="166"/>
      <c r="C16" s="167"/>
      <c r="D16" s="167"/>
      <c r="E16" s="167"/>
      <c r="F16" s="167"/>
      <c r="G16" s="167"/>
      <c r="H16" s="283"/>
    </row>
    <row r="17" spans="1:8" s="171" customFormat="1" ht="15.75">
      <c r="A17" s="191"/>
      <c r="B17" s="169" t="s">
        <v>304</v>
      </c>
      <c r="C17" s="174"/>
      <c r="D17" s="174">
        <f>SUM(D13:D16)</f>
        <v>5255</v>
      </c>
      <c r="E17" s="174">
        <f>SUM(E13:E16)</f>
        <v>51701</v>
      </c>
      <c r="F17" s="174">
        <f>SUM(F13:F16)</f>
        <v>51701</v>
      </c>
      <c r="G17" s="174">
        <f>SUM(G13:G16)</f>
        <v>15847</v>
      </c>
      <c r="H17" s="284">
        <f t="shared" si="0"/>
        <v>30.651244656776466</v>
      </c>
    </row>
    <row r="18" spans="1:8" s="171" customFormat="1" ht="15.75">
      <c r="A18" s="192"/>
      <c r="B18" s="175"/>
      <c r="C18" s="173"/>
      <c r="D18" s="173"/>
      <c r="E18" s="173"/>
      <c r="F18" s="173"/>
      <c r="G18" s="173"/>
      <c r="H18" s="283"/>
    </row>
    <row r="19" spans="1:8" s="171" customFormat="1" ht="15.75">
      <c r="A19" s="192"/>
      <c r="B19" s="175"/>
      <c r="C19" s="173"/>
      <c r="D19" s="173"/>
      <c r="E19" s="173"/>
      <c r="F19" s="173"/>
      <c r="G19" s="173"/>
      <c r="H19" s="283"/>
    </row>
    <row r="20" spans="2:8" s="171" customFormat="1" ht="15.75">
      <c r="B20" s="118"/>
      <c r="C20" s="184"/>
      <c r="D20" s="173"/>
      <c r="E20" s="173"/>
      <c r="F20" s="173"/>
      <c r="G20" s="173"/>
      <c r="H20" s="283"/>
    </row>
    <row r="21" spans="1:8" s="171" customFormat="1" ht="15.75">
      <c r="A21" s="104" t="s">
        <v>279</v>
      </c>
      <c r="B21" s="118" t="s">
        <v>278</v>
      </c>
      <c r="C21" s="184"/>
      <c r="D21" s="197">
        <v>658</v>
      </c>
      <c r="E21" s="197">
        <v>0</v>
      </c>
      <c r="F21" s="197">
        <v>0</v>
      </c>
      <c r="G21" s="197">
        <v>0</v>
      </c>
      <c r="H21" s="283">
        <v>0</v>
      </c>
    </row>
    <row r="22" spans="1:8" s="171" customFormat="1" ht="15.75">
      <c r="A22" s="104"/>
      <c r="B22" s="118"/>
      <c r="C22" s="184"/>
      <c r="D22" s="173"/>
      <c r="E22" s="173"/>
      <c r="F22" s="173"/>
      <c r="G22" s="173"/>
      <c r="H22" s="283"/>
    </row>
    <row r="23" spans="1:8" s="171" customFormat="1" ht="15.75">
      <c r="A23" s="196"/>
      <c r="B23" s="194" t="s">
        <v>278</v>
      </c>
      <c r="C23" s="195"/>
      <c r="D23" s="174">
        <f>SUM(D21:D22)</f>
        <v>658</v>
      </c>
      <c r="E23" s="174">
        <f>SUM(E21)</f>
        <v>0</v>
      </c>
      <c r="F23" s="174">
        <f>SUM(F21)</f>
        <v>0</v>
      </c>
      <c r="G23" s="174">
        <f>SUM(G21)</f>
        <v>0</v>
      </c>
      <c r="H23" s="284">
        <v>0</v>
      </c>
    </row>
    <row r="24" spans="1:8" s="171" customFormat="1" ht="15.75">
      <c r="A24" s="104"/>
      <c r="B24" s="118"/>
      <c r="C24" s="184"/>
      <c r="D24" s="173"/>
      <c r="E24" s="173"/>
      <c r="F24" s="173"/>
      <c r="G24" s="173"/>
      <c r="H24" s="283"/>
    </row>
    <row r="25" spans="2:8" s="171" customFormat="1" ht="45.75" customHeight="1">
      <c r="B25" s="175" t="s">
        <v>305</v>
      </c>
      <c r="C25" s="176"/>
      <c r="D25" s="176">
        <f>SUM('8. táj adatok műk'!D12+'8. táj adatok műk'!D25+'9. táj adatok felh'!D11)</f>
        <v>211926</v>
      </c>
      <c r="E25" s="176">
        <f>SUM('8. táj adatok műk'!G12+'8. táj adatok műk'!G25+'9. táj adatok felh'!E11)</f>
        <v>277185</v>
      </c>
      <c r="F25" s="176">
        <f>SUM('8. táj adatok műk'!H12+'8. táj adatok műk'!H25+'9. táj adatok felh'!F11)</f>
        <v>277185</v>
      </c>
      <c r="G25" s="176">
        <f>SUM('8. táj adatok műk'!I12+'8. táj adatok műk'!I25+'9. táj adatok felh'!G11)</f>
        <v>74617</v>
      </c>
      <c r="H25" s="283">
        <f t="shared" si="0"/>
        <v>26.919566354600715</v>
      </c>
    </row>
    <row r="26" spans="2:8" s="171" customFormat="1" ht="44.25" customHeight="1">
      <c r="B26" s="175" t="s">
        <v>306</v>
      </c>
      <c r="C26" s="176"/>
      <c r="D26" s="176">
        <f>SUM('8. táj adatok műk'!D20+'9. táj adatok felh'!D17+'9. táj adatok felh'!D23)</f>
        <v>123195</v>
      </c>
      <c r="E26" s="176">
        <f>SUM('8. táj adatok műk'!G20+'9. táj adatok felh'!E17+'9. táj adatok felh'!E23)</f>
        <v>277185</v>
      </c>
      <c r="F26" s="176">
        <f>SUM('8. táj adatok műk'!H20+'9. táj adatok felh'!F17+'9. táj adatok felh'!F23)</f>
        <v>277185</v>
      </c>
      <c r="G26" s="176">
        <f>SUM('8. táj adatok műk'!I20+'9. táj adatok felh'!G17+'9. táj adatok felh'!G23)</f>
        <v>53103</v>
      </c>
      <c r="H26" s="283">
        <f t="shared" si="0"/>
        <v>19.157963093240976</v>
      </c>
    </row>
    <row r="27" spans="5:6" ht="15.75">
      <c r="E27" s="177"/>
      <c r="F27" s="158"/>
    </row>
    <row r="28" spans="5:6" ht="15.75">
      <c r="E28" s="177"/>
      <c r="F28" s="158"/>
    </row>
    <row r="29" spans="5:6" ht="15.75">
      <c r="E29" s="177"/>
      <c r="F29" s="158"/>
    </row>
    <row r="30" spans="5:6" ht="15.75">
      <c r="E30" s="177"/>
      <c r="F30" s="158"/>
    </row>
  </sheetData>
  <mergeCells count="3">
    <mergeCell ref="B1:E1"/>
    <mergeCell ref="B2:E2"/>
    <mergeCell ref="B3:E3"/>
  </mergeCells>
  <printOptions headings="1"/>
  <pageMargins left="0.75" right="0.75" top="1" bottom="1" header="0.5" footer="0.5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..</cp:lastModifiedBy>
  <cp:lastPrinted>2014-09-18T09:13:44Z</cp:lastPrinted>
  <dcterms:created xsi:type="dcterms:W3CDTF">2011-11-25T07:46:57Z</dcterms:created>
  <dcterms:modified xsi:type="dcterms:W3CDTF">2014-09-18T09:14:03Z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