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'5.kiadás'!$A$3:$E$892</definedName>
    <definedName name="_xlnm.Print_Titles" localSheetId="4">'5.kiadás'!$3:$8</definedName>
    <definedName name="_xlnm.Print_Area" localSheetId="1">'2. bevételek'!$A$1:$G$141</definedName>
    <definedName name="_xlnm.Print_Area" localSheetId="4">'5.kiadás'!$A$1:$G$559</definedName>
    <definedName name="_xlnm.Print_Area" localSheetId="8">'9. táj adatok felh'!$A$1:$F$27</definedName>
  </definedNames>
  <calcPr fullCalcOnLoad="1"/>
</workbook>
</file>

<file path=xl/sharedStrings.xml><?xml version="1.0" encoding="utf-8"?>
<sst xmlns="http://schemas.openxmlformats.org/spreadsheetml/2006/main" count="1220" uniqueCount="439">
  <si>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</si>
  <si>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</si>
  <si>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</si>
  <si>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</si>
  <si>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</si>
  <si>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</si>
  <si>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</si>
  <si>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</si>
  <si>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</si>
  <si>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</si>
  <si>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</si>
  <si>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</si>
  <si>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</si>
  <si>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</si>
  <si>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</si>
  <si>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</si>
  <si>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</si>
  <si>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</si>
  <si>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</si>
  <si>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</si>
  <si>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Előirányzat
(ezer Ft)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</si>
  <si>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</si>
  <si>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</si>
  <si>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</si>
  <si>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</si>
  <si>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</si>
  <si>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</si>
  <si>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</si>
  <si>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</si>
  <si>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</si>
  <si>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</si>
  <si>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</si>
  <si>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</si>
  <si>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</si>
  <si>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</si>
  <si>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</si>
  <si>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</si>
  <si>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</si>
  <si>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</si>
  <si>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</si>
  <si>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</si>
  <si>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</si>
  <si>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</si>
  <si>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</si>
  <si>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</si>
  <si>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</si>
  <si>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</si>
  <si>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</si>
  <si>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</si>
  <si>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</si>
  <si>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</si>
  <si>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</si>
  <si>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</si>
  <si>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</si>
  <si>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</si>
  <si>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</si>
  <si>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</si>
  <si>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</si>
  <si>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</si>
  <si>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</si>
  <si>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</si>
  <si>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</si>
  <si>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</si>
  <si>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</si>
  <si>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</si>
  <si>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</si>
  <si>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</si>
  <si>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</si>
  <si>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</si>
  <si>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</si>
  <si>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</si>
  <si>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</si>
  <si>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</si>
  <si>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</si>
  <si>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</si>
  <si>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</si>
  <si>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</si>
  <si>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</si>
  <si>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</si>
  <si>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</si>
  <si>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</si>
  <si>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</si>
  <si>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</si>
  <si>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</si>
  <si>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</si>
  <si>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</si>
  <si>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</si>
  <si>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</si>
  <si>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</si>
  <si>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</si>
  <si>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</si>
  <si>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</si>
  <si>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</si>
  <si>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</si>
  <si>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</si>
  <si>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</si>
  <si>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</si>
  <si>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</si>
  <si>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</si>
  <si>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</si>
  <si>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</si>
  <si>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</si>
  <si>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</si>
  <si>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</si>
  <si>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</si>
  <si>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</si>
  <si>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</si>
  <si>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</si>
  <si>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</si>
  <si>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</si>
  <si>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</si>
  <si>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</si>
  <si>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</si>
  <si>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</si>
  <si>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</si>
  <si>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</si>
  <si>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</si>
  <si>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</si>
  <si>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</si>
  <si>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</si>
  <si>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</si>
  <si>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</si>
  <si>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</si>
  <si>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</si>
  <si>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</si>
  <si>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</si>
  <si>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</si>
  <si>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</si>
  <si>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</si>
  <si>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</si>
  <si>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</si>
  <si>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</si>
  <si>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</si>
  <si>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</si>
  <si>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</si>
  <si>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</si>
  <si>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</si>
  <si>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</si>
  <si>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</si>
  <si>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</si>
  <si>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</si>
  <si>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</si>
  <si>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</si>
  <si>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</si>
  <si>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</si>
  <si>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</si>
  <si>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</si>
  <si>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</si>
  <si>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</si>
  <si>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</si>
  <si>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</si>
  <si>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</si>
  <si>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</si>
  <si>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</si>
  <si>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</si>
  <si>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</si>
  <si>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</si>
  <si>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</si>
  <si>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</si>
  <si>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</si>
  <si>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</si>
  <si>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</si>
  <si>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</si>
  <si>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</si>
  <si>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</si>
  <si>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</si>
  <si>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</si>
  <si>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</si>
  <si>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</si>
  <si>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</si>
  <si>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</si>
  <si>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</si>
  <si>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</si>
  <si>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</si>
  <si>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</si>
  <si>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</si>
  <si>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</si>
  <si>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</si>
  <si>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</si>
  <si>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</si>
  <si>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</si>
  <si>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</si>
  <si>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</si>
  <si>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</si>
  <si>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</si>
  <si>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</si>
  <si>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</si>
  <si>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</si>
  <si>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</si>
  <si>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</si>
  <si>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</si>
  <si>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</si>
  <si>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</si>
  <si>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</si>
  <si>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</si>
  <si>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</si>
  <si>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</si>
  <si>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</si>
  <si>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</si>
  <si>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</si>
  <si>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</si>
  <si>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</si>
  <si>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</si>
  <si>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</si>
  <si>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</si>
  <si>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</si>
  <si>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</si>
  <si>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</si>
  <si>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</si>
  <si>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</si>
  <si>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</si>
  <si>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</si>
  <si>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</si>
  <si>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</si>
  <si>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</si>
  <si>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</si>
  <si>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</si>
  <si>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</si>
  <si>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</si>
  <si>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</si>
  <si>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</si>
  <si>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</si>
  <si>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</si>
  <si>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</si>
  <si>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</si>
  <si>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</si>
  <si>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</si>
  <si>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</si>
  <si>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</si>
  <si>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</si>
  <si>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</si>
  <si>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</si>
  <si>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</si>
  <si>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</si>
  <si>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</si>
  <si>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</si>
  <si>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</si>
  <si>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</si>
  <si>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</si>
  <si>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</si>
  <si>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</si>
  <si>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</si>
  <si>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Eredeti (ezer Ft)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</si>
  <si>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</si>
  <si>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</si>
  <si>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</si>
  <si>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</si>
  <si>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</si>
  <si>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</si>
  <si>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</si>
  <si>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</si>
  <si>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</si>
  <si>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</si>
  <si>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</si>
  <si>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</si>
  <si>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</si>
  <si>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</si>
  <si>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</si>
  <si>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</si>
  <si>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</si>
  <si>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</si>
  <si>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</si>
  <si>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</si>
  <si>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</si>
  <si>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</si>
  <si>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</si>
  <si>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</si>
  <si>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</si>
  <si>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</si>
  <si>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</si>
  <si>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</si>
  <si>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</si>
  <si>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</si>
  <si>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</si>
  <si>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</si>
  <si>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</si>
  <si>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</si>
  <si>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</si>
  <si>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</si>
  <si>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</si>
  <si>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</si>
  <si>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</si>
  <si>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</si>
  <si>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</si>
  <si>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</si>
  <si>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</si>
  <si>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</si>
  <si>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 xml:space="preserve">Összesen: </t>
  </si>
  <si>
    <t xml:space="preserve"> felújítások, beruzázások kiemelt előirányzatonként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</si>
  <si>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</si>
  <si>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</si>
  <si>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</si>
  <si>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</si>
  <si>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</si>
  <si>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</si>
  <si>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</si>
  <si>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</si>
  <si>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</si>
  <si>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2013. teljesítés</t>
  </si>
  <si>
    <t>Finanszírozási bevételek összesen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</si>
  <si>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</si>
  <si>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</si>
  <si>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</si>
  <si>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</si>
  <si>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</si>
  <si>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</si>
  <si>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</si>
  <si>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</si>
  <si>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</si>
  <si>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</si>
  <si>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</si>
  <si>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</si>
  <si>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</si>
  <si>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</si>
  <si>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</si>
  <si>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>KIADÁSOK ÖSSZESEN</t>
  </si>
  <si>
    <t>091220 Könyvtári állomány gyarapítása, nyilvántartása</t>
  </si>
  <si>
    <t>Egyéb bevételek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</si>
  <si>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</si>
  <si>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</si>
  <si>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</si>
  <si>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</si>
  <si>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</si>
  <si>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</si>
  <si>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ÁBRAHÁMHEGY KÖZSÉG ÖNKORMÁNYZATA</t>
  </si>
  <si>
    <t>051030 Nem veszélyes hulladék vegyes begyűjétése, szállítása, átrakása</t>
  </si>
  <si>
    <t>B406</t>
  </si>
  <si>
    <t>Kiszámlázott általános forgalmi adó</t>
  </si>
  <si>
    <t>B21</t>
  </si>
  <si>
    <t xml:space="preserve">Felhalmozási célú önkormányzati támogatások </t>
  </si>
  <si>
    <t>Lakossági közműfejlesztés</t>
  </si>
  <si>
    <t>B25</t>
  </si>
  <si>
    <t>Egyéb felhalmozási célú támogatások bevételei államháztartáson belülről</t>
  </si>
  <si>
    <t>B402</t>
  </si>
  <si>
    <t>Szolgáltatások ellenértéke</t>
  </si>
  <si>
    <t>B405</t>
  </si>
  <si>
    <t>Ellátási díjak</t>
  </si>
  <si>
    <t>Kiszámlázott áfa</t>
  </si>
  <si>
    <t>B72</t>
  </si>
  <si>
    <t>Felhalmozási célú visszatérítendő támogatások, kölcsönök visszatérülése Áhk.</t>
  </si>
  <si>
    <t>Államháztartáson belülre</t>
  </si>
  <si>
    <t>Államháztartáson kívülre</t>
  </si>
  <si>
    <t>081061 Szabadidős park, fürdő éjs strandszolgáltatás</t>
  </si>
  <si>
    <t>K61</t>
  </si>
  <si>
    <t>Immateriális javak beszerzése, létesítése</t>
  </si>
  <si>
    <t>K67</t>
  </si>
  <si>
    <t>K64</t>
  </si>
  <si>
    <t>Egyéb tárgyi eszközök beszerzése, létesítése</t>
  </si>
  <si>
    <t>Beruházási célú elózeresen felszámított áfa</t>
  </si>
  <si>
    <t>Immateriális javak/ Szellemi termékek</t>
  </si>
  <si>
    <t xml:space="preserve">          Járdák felújítása</t>
  </si>
  <si>
    <t xml:space="preserve">          Közpark kialakítása</t>
  </si>
  <si>
    <t xml:space="preserve">          Strand kabinsor</t>
  </si>
  <si>
    <t xml:space="preserve">          Busz öböl kialakítás  </t>
  </si>
  <si>
    <t xml:space="preserve">          Temetőkápolna kamera rendszer</t>
  </si>
  <si>
    <t xml:space="preserve">          Csónakkikötő terv</t>
  </si>
  <si>
    <t>045160 Közutak, hidak, alagutak üzemeltetése, fenntartrása</t>
  </si>
  <si>
    <t>Kábeltv</t>
  </si>
  <si>
    <t>Könyv, folyóirat</t>
  </si>
  <si>
    <t>Internetdíj</t>
  </si>
  <si>
    <t>Villamos enrergia</t>
  </si>
  <si>
    <t>Víz és csatornadíj</t>
  </si>
  <si>
    <t>Karbantartás, kisjavítás</t>
  </si>
  <si>
    <t>Közalkalmazottak alapilletménye</t>
  </si>
  <si>
    <t>Közalkalmazottak kereset kiegészítése</t>
  </si>
  <si>
    <t>Áramdíj</t>
  </si>
  <si>
    <t>Vízdíj</t>
  </si>
  <si>
    <t>Reklám és probaganda kiadás</t>
  </si>
  <si>
    <t>Reklámkiadás</t>
  </si>
  <si>
    <t>K352</t>
  </si>
  <si>
    <t>Fizetendő áfa</t>
  </si>
  <si>
    <t>Folyóirat</t>
  </si>
  <si>
    <t>Keresetkiegészítés</t>
  </si>
  <si>
    <t>Támogatásértékű működési kiadás önkormányzatoknak (Révfülöp)</t>
  </si>
  <si>
    <t>Támogatásértékű működési kiadás önkormányzatoknak (Btomaj)</t>
  </si>
  <si>
    <t>086030 Nemzetközi kulturális együttműködés</t>
  </si>
  <si>
    <t>K44</t>
  </si>
  <si>
    <t>Betegséggel kapcsolatos ellátások</t>
  </si>
  <si>
    <t>Ápolási díj</t>
  </si>
  <si>
    <t>Közgyógy ellátás</t>
  </si>
  <si>
    <t xml:space="preserve">Működési kiadás más önkormányzatnak </t>
  </si>
  <si>
    <t>Badacsony -Céh</t>
  </si>
  <si>
    <t>Intenetdíj</t>
  </si>
  <si>
    <t>081045 Szabadidősport tevékenység</t>
  </si>
  <si>
    <t>Szogláltatási kiasáok</t>
  </si>
  <si>
    <t>Egyéb üzemeltetési, fenntartási szolgáltatlás</t>
  </si>
  <si>
    <t>081045 Szabadidősport,-tevékenység és támogatása</t>
  </si>
  <si>
    <t>Felhalmozási célú viszatérítendő támogatások</t>
  </si>
  <si>
    <t>081061 Szabadidős park, fürdő és strandszolgáltatás</t>
  </si>
  <si>
    <t>45160 Közutak, hidak, alagutak üzemeltetése, fenntartása</t>
  </si>
  <si>
    <t>jogcímcsoportonként</t>
  </si>
  <si>
    <t>Jogcímcsoport</t>
  </si>
  <si>
    <t>Eljárási illeték</t>
  </si>
  <si>
    <t>Áfa</t>
  </si>
  <si>
    <t>Egyéb szolgáltatás</t>
  </si>
  <si>
    <t>Egyéb juttatás</t>
  </si>
  <si>
    <t>Egyéb személyi juttatások</t>
  </si>
  <si>
    <t>Egyéb személyi juttatás</t>
  </si>
  <si>
    <t>Eredeti előirányzat
adatok(ezer Ft)</t>
  </si>
  <si>
    <t>018010 Önkormányzatok elszámolásai a központi költségvetéssel</t>
  </si>
  <si>
    <t>Felhalmozási célú önkormányzati támogatások</t>
  </si>
  <si>
    <t>Támogatásértékű működési kiadás önkormányzatoknak (Badacsonytomaji  Közös Önkormányzati Hivatal)</t>
  </si>
  <si>
    <t>031060 Bűnmegelőzés</t>
  </si>
  <si>
    <t>032020 Tűz és katasztrófavédelmi tevékenységek</t>
  </si>
  <si>
    <t>2015. évi költségvetés bevételei</t>
  </si>
  <si>
    <t>2. melléklet az /2015.(.) önkormányzati rendelethez</t>
  </si>
  <si>
    <t>1. melléklet a /2015. (.) önkormányzati rendelethez</t>
  </si>
  <si>
    <t xml:space="preserve">2015. évi költségvetés összevont mérlege </t>
  </si>
  <si>
    <t>Államháztartáson kívüli személytől felhalmozási c. pe.átvét</t>
  </si>
  <si>
    <t>Nyomtatást segítő anyagok</t>
  </si>
  <si>
    <t>Katawin, Riasztó, E-szoftver</t>
  </si>
  <si>
    <t>Inernetes oldalak tervezése, működtetése (Honlap)</t>
  </si>
  <si>
    <t xml:space="preserve">Díjak, egyéb befizetések </t>
  </si>
  <si>
    <t>Lakásfenntartáshoz kapcs.kiadások</t>
  </si>
  <si>
    <t>Foglalkoztatáshoz kapcsolódó kiadások</t>
  </si>
  <si>
    <t xml:space="preserve">          Gépek, berendezések (Önjáró fűnyíró)</t>
  </si>
  <si>
    <t xml:space="preserve">          Gépek berendezések (Számítógépek) </t>
  </si>
  <si>
    <t xml:space="preserve">          Kamerarendszer (Község)</t>
  </si>
  <si>
    <t xml:space="preserve">          Strand (Mozgáskorl.wc és szeméttároló kialak.)</t>
  </si>
  <si>
    <t xml:space="preserve">          Gépek berendezések (Fénymásoló) </t>
  </si>
  <si>
    <t xml:space="preserve">          Közvilágítás korszerűsítés (Honvéd u. Akácfa u.)      </t>
  </si>
  <si>
    <t xml:space="preserve">          Napelem (Hivatal épület)</t>
  </si>
  <si>
    <t xml:space="preserve">          Napelem tervek</t>
  </si>
  <si>
    <t xml:space="preserve">         Közvilágítás korszerűsítés tervek</t>
  </si>
  <si>
    <t xml:space="preserve">          Napelem (Kulturális Centrum)</t>
  </si>
  <si>
    <t xml:space="preserve">2015. évi költségvetés felhalmozási célú kiadási </t>
  </si>
  <si>
    <t>2015. évi KIADÁSOK feladatonkénti  bontása</t>
  </si>
  <si>
    <t>2015. terv</t>
  </si>
  <si>
    <t>2014. teljesítés</t>
  </si>
  <si>
    <t>5. melléklet az   /2015.(.) önkormányzati rendelethez</t>
  </si>
  <si>
    <t xml:space="preserve">2015. évi költségvetés kiadási </t>
  </si>
  <si>
    <t>3. melléklet az /2015.(.) önkormányzati rendelethez</t>
  </si>
  <si>
    <t>2015. évi költségvetés bevételei jogcímenként</t>
  </si>
  <si>
    <t>4.melléklet a /201.() önkormányzati rendelethez</t>
  </si>
  <si>
    <t>2015. évi BEVÉTELEK feladatonkénti  bontása</t>
  </si>
  <si>
    <t>6. melléklet az  1 /2015.(.) önkormányzati rendelethez</t>
  </si>
  <si>
    <t>7. melléklet az /2015.(.) önkormányzati rendelethez</t>
  </si>
  <si>
    <t>9. melléklet az /2015.(.) önkormányzati rendelethez</t>
  </si>
  <si>
    <t xml:space="preserve">8. melléklet az  /2015. (.) önkormányzati rendelethez 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</si>
</sst>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20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4" fillId="0" borderId="0" xfId="0" applyFont="1" applyFill="1" applyAlignment="1">
      <alignment horizontal="left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18" fillId="0" borderId="1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9" fillId="0" borderId="18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8" xfId="56" applyFont="1" applyBorder="1" applyAlignment="1">
      <alignment horizontal="center" vertical="center" wrapText="1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20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8" xfId="56" applyFont="1" applyBorder="1" applyAlignment="1">
      <alignment wrapText="1"/>
      <protection/>
    </xf>
    <xf numFmtId="3" fontId="20" fillId="0" borderId="18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9" fillId="0" borderId="0" xfId="56" applyNumberFormat="1" applyFont="1" applyBorder="1" applyAlignment="1">
      <alignment horizontal="right" wrapText="1"/>
      <protection/>
    </xf>
    <xf numFmtId="3" fontId="39" fillId="0" borderId="20" xfId="56" applyNumberFormat="1" applyFont="1" applyBorder="1" applyAlignment="1">
      <alignment horizontal="right" wrapText="1"/>
      <protection/>
    </xf>
    <xf numFmtId="3" fontId="20" fillId="0" borderId="18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20" fillId="0" borderId="18" xfId="56" applyFont="1" applyBorder="1" applyAlignment="1">
      <alignment horizontal="center" vertical="center" wrapText="1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21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0" fontId="20" fillId="0" borderId="18" xfId="56" applyFont="1" applyBorder="1" applyAlignment="1">
      <alignment wrapText="1"/>
      <protection/>
    </xf>
    <xf numFmtId="3" fontId="20" fillId="0" borderId="18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20" fillId="0" borderId="0" xfId="56" applyNumberFormat="1" applyFont="1" applyBorder="1" applyAlignment="1">
      <alignment horizontal="right" wrapText="1"/>
      <protection/>
    </xf>
    <xf numFmtId="3" fontId="20" fillId="0" borderId="18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18" xfId="56" applyFont="1" applyBorder="1">
      <alignment/>
      <protection/>
    </xf>
    <xf numFmtId="0" fontId="21" fillId="0" borderId="18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18" xfId="56" applyFont="1" applyBorder="1">
      <alignment/>
      <protection/>
    </xf>
    <xf numFmtId="0" fontId="22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8" fillId="0" borderId="0" xfId="56" applyNumberFormat="1" applyFont="1" applyBorder="1" applyAlignment="1">
      <alignment horizontal="right" wrapText="1"/>
      <protection/>
    </xf>
    <xf numFmtId="2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3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left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center"/>
    </xf>
    <xf numFmtId="0" fontId="20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justify"/>
    </xf>
    <xf numFmtId="0" fontId="18" fillId="0" borderId="25" xfId="0" applyFont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left"/>
    </xf>
    <xf numFmtId="0" fontId="19" fillId="25" borderId="0" xfId="0" applyFont="1" applyFill="1" applyAlignment="1">
      <alignment horizontal="right"/>
    </xf>
    <xf numFmtId="0" fontId="19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left"/>
    </xf>
    <xf numFmtId="165" fontId="22" fillId="24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/>
    </xf>
    <xf numFmtId="165" fontId="35" fillId="0" borderId="0" xfId="0" applyNumberFormat="1" applyFont="1" applyFill="1" applyAlignment="1">
      <alignment horizontal="center"/>
    </xf>
    <xf numFmtId="165" fontId="20" fillId="24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22" fillId="0" borderId="18" xfId="0" applyFont="1" applyFill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56" applyFont="1" applyAlignment="1">
      <alignment/>
      <protection/>
    </xf>
    <xf numFmtId="0" fontId="20" fillId="0" borderId="23" xfId="0" applyFont="1" applyFill="1" applyBorder="1" applyAlignment="1">
      <alignment/>
    </xf>
    <xf numFmtId="0" fontId="22" fillId="0" borderId="26" xfId="0" applyFont="1" applyBorder="1" applyAlignment="1">
      <alignment horizontal="justify"/>
    </xf>
    <xf numFmtId="0" fontId="19" fillId="0" borderId="23" xfId="0" applyFont="1" applyBorder="1" applyAlignment="1">
      <alignment horizontal="justify"/>
    </xf>
    <xf numFmtId="0" fontId="22" fillId="0" borderId="27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/>
    </xf>
    <xf numFmtId="0" fontId="19" fillId="26" borderId="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9">
      <selection activeCell="C25" sqref="C25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8.140625" style="2" customWidth="1"/>
    <col min="4" max="16384" width="9.140625" style="1" customWidth="1"/>
  </cols>
  <sheetData>
    <row r="1" spans="1:11" ht="30.75" customHeight="1">
      <c r="A1" s="260"/>
      <c r="B1" s="260"/>
      <c r="C1" s="249"/>
      <c r="D1" s="95"/>
      <c r="E1" s="95"/>
      <c r="F1" s="95"/>
      <c r="G1" s="95"/>
      <c r="H1" s="95"/>
      <c r="I1" s="95"/>
      <c r="J1" s="95"/>
      <c r="K1" s="95"/>
    </row>
    <row r="2" spans="1:11" ht="30.75" customHeight="1">
      <c r="A2" s="260" t="s">
        <v>406</v>
      </c>
      <c r="B2" s="260"/>
      <c r="C2" s="260"/>
      <c r="D2" s="95"/>
      <c r="E2" s="95"/>
      <c r="F2" s="95"/>
      <c r="G2" s="95"/>
      <c r="H2" s="95"/>
      <c r="I2" s="95"/>
      <c r="J2" s="95"/>
      <c r="K2" s="95"/>
    </row>
    <row r="3" spans="1:3" ht="30" customHeight="1">
      <c r="A3" s="261" t="s">
        <v>324</v>
      </c>
      <c r="B3" s="261"/>
      <c r="C3" s="261"/>
    </row>
    <row r="4" spans="1:3" ht="30" customHeight="1">
      <c r="A4" s="261" t="s">
        <v>407</v>
      </c>
      <c r="B4" s="261"/>
      <c r="C4" s="261"/>
    </row>
    <row r="5" spans="1:3" ht="9.75" customHeight="1" thickBot="1">
      <c r="A5" s="96"/>
      <c r="B5" s="96"/>
      <c r="C5" s="250"/>
    </row>
    <row r="6" spans="1:3" s="97" customFormat="1" ht="15.75" customHeight="1">
      <c r="A6" s="262" t="s">
        <v>261</v>
      </c>
      <c r="B6" s="262"/>
      <c r="C6" s="254" t="s">
        <v>398</v>
      </c>
    </row>
    <row r="7" spans="1:3" ht="58.5" customHeight="1">
      <c r="A7" s="262"/>
      <c r="B7" s="262"/>
      <c r="C7" s="255"/>
    </row>
    <row r="8" spans="1:3" ht="34.5" customHeight="1">
      <c r="A8" s="256" t="s">
        <v>262</v>
      </c>
      <c r="B8" s="257"/>
      <c r="C8" s="251">
        <f>SUM(C9:C12)</f>
        <v>132728</v>
      </c>
    </row>
    <row r="9" spans="1:3" ht="15.75">
      <c r="A9" s="98" t="s">
        <v>145</v>
      </c>
      <c r="B9" s="99" t="s">
        <v>146</v>
      </c>
      <c r="C9" s="100">
        <v>30809</v>
      </c>
    </row>
    <row r="10" spans="1:3" ht="15.75">
      <c r="A10" s="98" t="s">
        <v>168</v>
      </c>
      <c r="B10" s="99" t="s">
        <v>167</v>
      </c>
      <c r="C10" s="100">
        <v>48270</v>
      </c>
    </row>
    <row r="11" spans="1:3" ht="15.75">
      <c r="A11" s="98" t="s">
        <v>184</v>
      </c>
      <c r="B11" s="99" t="s">
        <v>185</v>
      </c>
      <c r="C11" s="100">
        <v>48149</v>
      </c>
    </row>
    <row r="12" spans="1:3" ht="15.75">
      <c r="A12" s="98" t="s">
        <v>200</v>
      </c>
      <c r="B12" s="101" t="s">
        <v>201</v>
      </c>
      <c r="C12" s="100">
        <v>5500</v>
      </c>
    </row>
    <row r="13" spans="1:3" ht="30" customHeight="1">
      <c r="A13" s="102" t="s">
        <v>263</v>
      </c>
      <c r="B13" s="103"/>
      <c r="C13" s="104">
        <f>SUM(C14:C16)</f>
        <v>32375</v>
      </c>
    </row>
    <row r="14" spans="1:3" ht="15.75">
      <c r="A14" s="98" t="s">
        <v>275</v>
      </c>
      <c r="B14" s="109" t="s">
        <v>276</v>
      </c>
      <c r="C14" s="100">
        <v>22425</v>
      </c>
    </row>
    <row r="15" spans="1:3" ht="15.75" customHeight="1">
      <c r="A15" s="98" t="s">
        <v>192</v>
      </c>
      <c r="B15" s="99" t="s">
        <v>193</v>
      </c>
      <c r="C15" s="100">
        <v>9000</v>
      </c>
    </row>
    <row r="16" spans="1:3" ht="15.75" customHeight="1">
      <c r="A16" s="98" t="s">
        <v>205</v>
      </c>
      <c r="B16" s="99" t="s">
        <v>277</v>
      </c>
      <c r="C16" s="100">
        <v>950</v>
      </c>
    </row>
    <row r="17" spans="1:3" ht="15.75" customHeight="1">
      <c r="A17" s="102"/>
      <c r="B17" s="99"/>
      <c r="C17" s="100"/>
    </row>
    <row r="18" spans="1:3" ht="15.75" customHeight="1">
      <c r="A18" s="102" t="s">
        <v>208</v>
      </c>
      <c r="B18" s="99"/>
      <c r="C18" s="104">
        <f>SUM(C19)</f>
        <v>170902</v>
      </c>
    </row>
    <row r="19" spans="1:3" ht="15.75" customHeight="1">
      <c r="A19" s="98" t="s">
        <v>207</v>
      </c>
      <c r="B19" s="99" t="s">
        <v>208</v>
      </c>
      <c r="C19" s="100">
        <v>170902</v>
      </c>
    </row>
    <row r="20" spans="1:3" ht="30" customHeight="1">
      <c r="A20" s="105" t="s">
        <v>264</v>
      </c>
      <c r="B20" s="105"/>
      <c r="C20" s="252">
        <f>SUM(C8+C13+C18)</f>
        <v>336005</v>
      </c>
    </row>
    <row r="21" spans="1:3" ht="30" customHeight="1">
      <c r="A21" s="258" t="s">
        <v>265</v>
      </c>
      <c r="B21" s="259"/>
      <c r="C21" s="201">
        <f>SUM(C22:C26)</f>
        <v>235540</v>
      </c>
    </row>
    <row r="22" spans="1:3" ht="15.75">
      <c r="A22" s="98" t="s">
        <v>29</v>
      </c>
      <c r="B22" s="108" t="s">
        <v>266</v>
      </c>
      <c r="C22" s="100">
        <v>22482</v>
      </c>
    </row>
    <row r="23" spans="1:3" ht="15.75">
      <c r="A23" s="98" t="s">
        <v>42</v>
      </c>
      <c r="B23" s="98" t="s">
        <v>271</v>
      </c>
      <c r="C23" s="100">
        <v>5292</v>
      </c>
    </row>
    <row r="24" spans="1:3" ht="15.75">
      <c r="A24" s="98" t="s">
        <v>44</v>
      </c>
      <c r="B24" s="99" t="s">
        <v>45</v>
      </c>
      <c r="C24" s="100">
        <v>62660</v>
      </c>
    </row>
    <row r="25" spans="1:3" ht="15.75">
      <c r="A25" s="98" t="s">
        <v>92</v>
      </c>
      <c r="B25" s="108" t="s">
        <v>272</v>
      </c>
      <c r="C25" s="100">
        <v>4535</v>
      </c>
    </row>
    <row r="26" spans="1:3" ht="15.75">
      <c r="A26" s="98" t="s">
        <v>115</v>
      </c>
      <c r="B26" s="108" t="s">
        <v>116</v>
      </c>
      <c r="C26" s="100">
        <v>140571</v>
      </c>
    </row>
    <row r="27" spans="1:3" ht="30" customHeight="1">
      <c r="A27" s="106" t="s">
        <v>267</v>
      </c>
      <c r="B27" s="107"/>
      <c r="C27" s="104">
        <f>SUM(C28:C30)</f>
        <v>100465</v>
      </c>
    </row>
    <row r="28" spans="1:3" ht="15.75">
      <c r="A28" s="99" t="s">
        <v>125</v>
      </c>
      <c r="B28" s="108" t="s">
        <v>126</v>
      </c>
      <c r="C28" s="100">
        <v>64900</v>
      </c>
    </row>
    <row r="29" spans="1:3" ht="15.75">
      <c r="A29" s="99" t="s">
        <v>131</v>
      </c>
      <c r="B29" s="108" t="s">
        <v>132</v>
      </c>
      <c r="C29" s="100">
        <v>35000</v>
      </c>
    </row>
    <row r="30" spans="1:3" ht="15.75">
      <c r="A30" s="98" t="s">
        <v>144</v>
      </c>
      <c r="B30" s="98" t="s">
        <v>141</v>
      </c>
      <c r="C30" s="100">
        <v>565</v>
      </c>
    </row>
    <row r="31" spans="1:3" ht="15.75">
      <c r="A31" s="98"/>
      <c r="B31" s="98"/>
      <c r="C31" s="100"/>
    </row>
    <row r="32" spans="1:3" ht="15.75">
      <c r="A32" s="102" t="s">
        <v>273</v>
      </c>
      <c r="B32" s="98"/>
      <c r="C32" s="104">
        <f>SUM(C33)</f>
        <v>0</v>
      </c>
    </row>
    <row r="33" spans="1:3" ht="15.75">
      <c r="A33" s="98" t="s">
        <v>274</v>
      </c>
      <c r="B33" s="98" t="s">
        <v>273</v>
      </c>
      <c r="C33" s="100">
        <v>0</v>
      </c>
    </row>
    <row r="34" spans="1:3" ht="30" customHeight="1">
      <c r="A34" s="105" t="s">
        <v>268</v>
      </c>
      <c r="B34" s="105"/>
      <c r="C34" s="252">
        <f>SUM(C21+C27+C32)</f>
        <v>336005</v>
      </c>
    </row>
    <row r="35" ht="30" customHeight="1"/>
  </sheetData>
  <mergeCells count="8">
    <mergeCell ref="C6:C7"/>
    <mergeCell ref="A8:B8"/>
    <mergeCell ref="A21:B21"/>
    <mergeCell ref="A1:B1"/>
    <mergeCell ref="A3:C3"/>
    <mergeCell ref="A4:C4"/>
    <mergeCell ref="A6:B7"/>
    <mergeCell ref="A2:C2"/>
  </mergeCells>
  <printOptions headings="1"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5"/>
  <sheetViews>
    <sheetView workbookViewId="0" topLeftCell="A1">
      <selection activeCell="G18" sqref="G18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20.421875" style="2" bestFit="1" customWidth="1"/>
    <col min="8" max="11" width="9.140625" style="2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85" customWidth="1"/>
    <col min="16" max="16384" width="9.140625" style="2" customWidth="1"/>
  </cols>
  <sheetData>
    <row r="1" spans="5:15" ht="24" customHeight="1">
      <c r="E1" s="96"/>
      <c r="F1" s="96"/>
      <c r="G1" s="61"/>
      <c r="H1" s="79"/>
      <c r="I1" s="79"/>
      <c r="J1" s="79"/>
      <c r="K1" s="31"/>
      <c r="L1" s="31"/>
      <c r="M1" s="33"/>
      <c r="O1" s="2"/>
    </row>
    <row r="2" spans="5:15" ht="24" customHeight="1">
      <c r="E2" s="260" t="s">
        <v>405</v>
      </c>
      <c r="F2" s="260"/>
      <c r="G2" s="260"/>
      <c r="H2" s="79"/>
      <c r="I2" s="79"/>
      <c r="J2" s="79"/>
      <c r="K2" s="31"/>
      <c r="L2" s="31"/>
      <c r="M2" s="33"/>
      <c r="O2" s="2"/>
    </row>
    <row r="3" spans="5:15" ht="15.75">
      <c r="E3" s="75" t="s">
        <v>324</v>
      </c>
      <c r="F3" s="68"/>
      <c r="G3" s="68"/>
      <c r="H3" s="68"/>
      <c r="I3" s="68"/>
      <c r="J3" s="22"/>
      <c r="K3" s="31"/>
      <c r="L3" s="31"/>
      <c r="M3" s="33"/>
      <c r="O3" s="2"/>
    </row>
    <row r="4" spans="5:15" ht="15.75">
      <c r="E4" s="75" t="s">
        <v>404</v>
      </c>
      <c r="F4" s="68"/>
      <c r="G4" s="68"/>
      <c r="H4" s="68"/>
      <c r="I4" s="68"/>
      <c r="J4" s="22"/>
      <c r="K4" s="31"/>
      <c r="L4" s="31"/>
      <c r="M4" s="33"/>
      <c r="O4" s="2"/>
    </row>
    <row r="5" spans="5:15" ht="15.75">
      <c r="E5" s="75" t="s">
        <v>390</v>
      </c>
      <c r="F5" s="68"/>
      <c r="G5" s="68"/>
      <c r="H5" s="68"/>
      <c r="I5" s="68"/>
      <c r="J5" s="22"/>
      <c r="K5" s="31"/>
      <c r="L5" s="31"/>
      <c r="M5" s="33"/>
      <c r="O5" s="2"/>
    </row>
    <row r="6" spans="5:15" ht="16.5" thickBot="1">
      <c r="E6" s="14"/>
      <c r="F6" s="14"/>
      <c r="G6" s="14"/>
      <c r="H6" s="14"/>
      <c r="I6" s="14"/>
      <c r="J6" s="22"/>
      <c r="K6" s="31"/>
      <c r="L6" s="31"/>
      <c r="M6" s="33"/>
      <c r="O6" s="2"/>
    </row>
    <row r="7" spans="1:15" ht="30" customHeight="1" thickBot="1">
      <c r="A7" s="55" t="s">
        <v>391</v>
      </c>
      <c r="B7" s="56"/>
      <c r="C7" s="56"/>
      <c r="D7" s="56"/>
      <c r="E7" s="56"/>
      <c r="F7" s="56"/>
      <c r="G7" s="248" t="s">
        <v>169</v>
      </c>
      <c r="H7" s="66"/>
      <c r="I7" s="68"/>
      <c r="J7" s="67"/>
      <c r="K7" s="83"/>
      <c r="L7" s="67"/>
      <c r="M7" s="92"/>
      <c r="O7" s="2"/>
    </row>
    <row r="8" spans="1:13" s="31" customFormat="1" ht="44.25" customHeight="1" thickBot="1">
      <c r="A8" s="57"/>
      <c r="B8" s="58"/>
      <c r="C8" s="58"/>
      <c r="D8" s="58"/>
      <c r="E8" s="58"/>
      <c r="F8" s="58"/>
      <c r="G8" s="65" t="s">
        <v>242</v>
      </c>
      <c r="H8" s="66"/>
      <c r="I8" s="68"/>
      <c r="J8" s="28"/>
      <c r="K8" s="28"/>
      <c r="L8" s="93"/>
      <c r="M8" s="94"/>
    </row>
    <row r="9" spans="1:13" s="31" customFormat="1" ht="15.75">
      <c r="A9" s="2"/>
      <c r="B9" s="2"/>
      <c r="C9" s="2"/>
      <c r="D9" s="2"/>
      <c r="E9" s="2"/>
      <c r="F9" s="2"/>
      <c r="G9" s="2"/>
      <c r="H9" s="66"/>
      <c r="I9" s="68"/>
      <c r="J9" s="28"/>
      <c r="K9" s="28"/>
      <c r="L9" s="28"/>
      <c r="M9" s="74"/>
    </row>
    <row r="10" spans="1:14" ht="15.75">
      <c r="A10" s="204" t="s">
        <v>28</v>
      </c>
      <c r="B10" s="205"/>
      <c r="C10" s="205"/>
      <c r="D10" s="205"/>
      <c r="E10" s="205"/>
      <c r="F10" s="205"/>
      <c r="G10" s="206">
        <f>SUM(G11+G15+G25+G29+G32)</f>
        <v>38195</v>
      </c>
      <c r="L10" s="62"/>
      <c r="M10" s="62"/>
      <c r="N10" s="62"/>
    </row>
    <row r="11" spans="1:17" ht="22.5" customHeight="1">
      <c r="A11" s="27" t="s">
        <v>275</v>
      </c>
      <c r="B11" s="27"/>
      <c r="C11" s="27" t="s">
        <v>276</v>
      </c>
      <c r="D11" s="27"/>
      <c r="E11" s="27"/>
      <c r="G11" s="84">
        <f>SUM(G12+G14)</f>
        <v>22425</v>
      </c>
      <c r="H11" s="13"/>
      <c r="I11" s="13"/>
      <c r="L11" s="28"/>
      <c r="M11" s="28"/>
      <c r="N11" s="59"/>
      <c r="O11" s="60"/>
      <c r="P11" s="31"/>
      <c r="Q11" s="31"/>
    </row>
    <row r="12" spans="1:17" ht="15.75">
      <c r="A12" s="1"/>
      <c r="B12" s="1" t="s">
        <v>328</v>
      </c>
      <c r="C12" s="1"/>
      <c r="D12" s="1" t="s">
        <v>329</v>
      </c>
      <c r="E12" s="1"/>
      <c r="G12" s="62">
        <f>SUM(G13)</f>
        <v>0</v>
      </c>
      <c r="L12" s="61"/>
      <c r="M12" s="42"/>
      <c r="N12" s="42"/>
      <c r="O12" s="33"/>
      <c r="P12" s="31"/>
      <c r="Q12" s="31"/>
    </row>
    <row r="13" spans="1:15" s="13" customFormat="1" ht="15.75">
      <c r="A13" s="1"/>
      <c r="B13" s="1"/>
      <c r="C13" s="1"/>
      <c r="D13" s="1"/>
      <c r="E13" s="1" t="s">
        <v>330</v>
      </c>
      <c r="F13" s="2"/>
      <c r="G13" s="2">
        <v>0</v>
      </c>
      <c r="H13" s="2"/>
      <c r="I13" s="2"/>
      <c r="O13" s="86"/>
    </row>
    <row r="14" spans="1:15" s="13" customFormat="1" ht="15.75">
      <c r="A14" s="1"/>
      <c r="B14" s="1" t="s">
        <v>331</v>
      </c>
      <c r="C14" s="1"/>
      <c r="D14" s="1" t="s">
        <v>332</v>
      </c>
      <c r="E14" s="1"/>
      <c r="F14" s="2"/>
      <c r="G14" s="62">
        <v>22425</v>
      </c>
      <c r="H14" s="2"/>
      <c r="I14" s="2"/>
      <c r="O14" s="86"/>
    </row>
    <row r="15" spans="1:14" ht="15.75">
      <c r="A15" s="13" t="s">
        <v>184</v>
      </c>
      <c r="B15" s="13"/>
      <c r="C15" s="13" t="s">
        <v>185</v>
      </c>
      <c r="D15" s="13"/>
      <c r="E15" s="13"/>
      <c r="F15" s="13"/>
      <c r="G15" s="84">
        <f>SUM(G16+G19+G21+G22+G23+G24)</f>
        <v>6470</v>
      </c>
      <c r="L15" s="62"/>
      <c r="M15" s="62"/>
      <c r="N15" s="62"/>
    </row>
    <row r="16" spans="3:14" ht="15.75">
      <c r="C16" s="1" t="s">
        <v>318</v>
      </c>
      <c r="D16" s="1" t="s">
        <v>321</v>
      </c>
      <c r="E16" s="1"/>
      <c r="G16" s="61">
        <v>1000</v>
      </c>
      <c r="L16" s="62"/>
      <c r="M16" s="62"/>
      <c r="N16" s="62"/>
    </row>
    <row r="17" spans="3:14" ht="15.75">
      <c r="C17" s="1"/>
      <c r="D17" s="1" t="s">
        <v>340</v>
      </c>
      <c r="E17" s="1"/>
      <c r="G17" s="2">
        <v>680</v>
      </c>
      <c r="L17" s="62"/>
      <c r="M17" s="62"/>
      <c r="N17" s="62"/>
    </row>
    <row r="18" spans="3:14" ht="15.75">
      <c r="C18" s="1"/>
      <c r="D18" s="1" t="s">
        <v>341</v>
      </c>
      <c r="E18" s="1"/>
      <c r="G18" s="2">
        <v>320</v>
      </c>
      <c r="L18" s="62"/>
      <c r="M18" s="62"/>
      <c r="N18" s="62"/>
    </row>
    <row r="19" spans="3:14" ht="15.75">
      <c r="C19" s="2" t="s">
        <v>186</v>
      </c>
      <c r="D19" s="2" t="s">
        <v>187</v>
      </c>
      <c r="G19" s="2">
        <v>1200</v>
      </c>
      <c r="L19" s="62"/>
      <c r="M19" s="62"/>
      <c r="N19" s="62"/>
    </row>
    <row r="20" spans="5:14" ht="15.75">
      <c r="E20" s="2" t="s">
        <v>191</v>
      </c>
      <c r="G20" s="2">
        <v>1200</v>
      </c>
      <c r="L20" s="62"/>
      <c r="M20" s="62"/>
      <c r="N20" s="62"/>
    </row>
    <row r="21" spans="3:14" ht="15.75">
      <c r="C21" s="1" t="s">
        <v>335</v>
      </c>
      <c r="D21" s="1" t="s">
        <v>336</v>
      </c>
      <c r="E21" s="1"/>
      <c r="G21" s="2">
        <v>0</v>
      </c>
      <c r="L21" s="62"/>
      <c r="M21" s="62"/>
      <c r="N21" s="62"/>
    </row>
    <row r="22" spans="3:14" ht="15.75">
      <c r="C22" s="1" t="s">
        <v>326</v>
      </c>
      <c r="D22" s="1" t="s">
        <v>337</v>
      </c>
      <c r="E22" s="1"/>
      <c r="G22" s="61">
        <v>270</v>
      </c>
      <c r="L22" s="62"/>
      <c r="M22" s="62"/>
      <c r="N22" s="62"/>
    </row>
    <row r="23" spans="3:14" ht="15.75">
      <c r="C23" s="1" t="s">
        <v>188</v>
      </c>
      <c r="D23" s="1" t="s">
        <v>24</v>
      </c>
      <c r="E23" s="1"/>
      <c r="G23" s="61">
        <v>3500</v>
      </c>
      <c r="L23" s="62"/>
      <c r="M23" s="62"/>
      <c r="N23" s="62"/>
    </row>
    <row r="24" spans="3:14" ht="15.75">
      <c r="C24" s="1" t="s">
        <v>189</v>
      </c>
      <c r="D24" s="1" t="s">
        <v>190</v>
      </c>
      <c r="E24" s="1"/>
      <c r="G24" s="61">
        <v>500</v>
      </c>
      <c r="L24" s="62"/>
      <c r="M24" s="62"/>
      <c r="N24" s="62"/>
    </row>
    <row r="25" spans="1:14" ht="15.75">
      <c r="A25" s="13" t="s">
        <v>192</v>
      </c>
      <c r="B25" s="13"/>
      <c r="C25" s="13" t="s">
        <v>193</v>
      </c>
      <c r="D25" s="13"/>
      <c r="E25" s="13"/>
      <c r="F25" s="13"/>
      <c r="G25" s="84">
        <f>SUM(G26:G28)</f>
        <v>9000</v>
      </c>
      <c r="L25" s="62"/>
      <c r="M25" s="62"/>
      <c r="N25" s="62"/>
    </row>
    <row r="26" spans="2:14" ht="15.75">
      <c r="B26" s="2" t="s">
        <v>194</v>
      </c>
      <c r="D26" s="2" t="s">
        <v>195</v>
      </c>
      <c r="G26" s="2">
        <v>0</v>
      </c>
      <c r="L26" s="62"/>
      <c r="M26" s="62"/>
      <c r="N26" s="62"/>
    </row>
    <row r="27" spans="2:14" ht="15.75">
      <c r="B27" s="2" t="s">
        <v>196</v>
      </c>
      <c r="D27" s="2" t="s">
        <v>197</v>
      </c>
      <c r="G27" s="2">
        <v>9000</v>
      </c>
      <c r="L27" s="62"/>
      <c r="M27" s="62"/>
      <c r="N27" s="62"/>
    </row>
    <row r="28" spans="2:14" ht="15.75">
      <c r="B28" s="2" t="s">
        <v>198</v>
      </c>
      <c r="D28" s="2" t="s">
        <v>199</v>
      </c>
      <c r="G28" s="2">
        <v>0</v>
      </c>
      <c r="L28" s="62"/>
      <c r="M28" s="62"/>
      <c r="N28" s="62"/>
    </row>
    <row r="29" spans="1:14" ht="15.75">
      <c r="A29" s="13" t="s">
        <v>200</v>
      </c>
      <c r="B29" s="13"/>
      <c r="C29" s="13" t="s">
        <v>201</v>
      </c>
      <c r="D29" s="13"/>
      <c r="E29" s="13"/>
      <c r="F29" s="13"/>
      <c r="G29" s="84">
        <f>SUM(G30)</f>
        <v>0</v>
      </c>
      <c r="L29" s="62"/>
      <c r="M29" s="62"/>
      <c r="N29" s="62"/>
    </row>
    <row r="30" spans="2:14" ht="15.75">
      <c r="B30" s="2" t="s">
        <v>202</v>
      </c>
      <c r="D30" s="2" t="s">
        <v>203</v>
      </c>
      <c r="G30" s="62">
        <f>SUM(G31)</f>
        <v>0</v>
      </c>
      <c r="L30" s="62"/>
      <c r="M30" s="62"/>
      <c r="N30" s="62"/>
    </row>
    <row r="31" spans="5:14" ht="15.75">
      <c r="E31" s="2" t="s">
        <v>204</v>
      </c>
      <c r="G31" s="2">
        <v>0</v>
      </c>
      <c r="L31" s="62"/>
      <c r="M31" s="62"/>
      <c r="N31" s="62"/>
    </row>
    <row r="32" spans="1:14" ht="15.75">
      <c r="A32" s="27" t="s">
        <v>205</v>
      </c>
      <c r="B32" s="27"/>
      <c r="C32" s="27" t="s">
        <v>206</v>
      </c>
      <c r="D32" s="27"/>
      <c r="E32" s="27"/>
      <c r="G32" s="84">
        <f>SUM(G33:G34)</f>
        <v>300</v>
      </c>
      <c r="L32" s="62"/>
      <c r="M32" s="62"/>
      <c r="N32" s="62"/>
    </row>
    <row r="33" spans="1:14" ht="15.75">
      <c r="A33" s="1"/>
      <c r="B33" s="1" t="s">
        <v>338</v>
      </c>
      <c r="C33" s="1"/>
      <c r="D33" s="1" t="s">
        <v>339</v>
      </c>
      <c r="E33" s="1"/>
      <c r="G33" s="2">
        <v>300</v>
      </c>
      <c r="L33" s="62"/>
      <c r="M33" s="62"/>
      <c r="N33" s="62"/>
    </row>
    <row r="34" spans="1:14" ht="15.75">
      <c r="A34" s="1"/>
      <c r="B34" s="1" t="s">
        <v>255</v>
      </c>
      <c r="C34" s="1"/>
      <c r="D34" s="1" t="s">
        <v>256</v>
      </c>
      <c r="E34" s="1"/>
      <c r="F34" s="13"/>
      <c r="G34" s="2">
        <v>0</v>
      </c>
      <c r="L34" s="62"/>
      <c r="M34" s="62"/>
      <c r="N34" s="62"/>
    </row>
    <row r="35" spans="12:14" ht="15.75">
      <c r="L35" s="62"/>
      <c r="M35" s="62"/>
      <c r="N35" s="62"/>
    </row>
    <row r="36" spans="1:14" ht="15.75">
      <c r="A36" s="207" t="s">
        <v>259</v>
      </c>
      <c r="B36" s="205"/>
      <c r="C36" s="205"/>
      <c r="D36" s="205"/>
      <c r="E36" s="205"/>
      <c r="F36" s="205"/>
      <c r="G36" s="206">
        <f>SUM(G37)</f>
        <v>170902</v>
      </c>
      <c r="L36" s="62"/>
      <c r="M36" s="62"/>
      <c r="N36" s="62"/>
    </row>
    <row r="37" spans="1:14" ht="15.75">
      <c r="A37" s="13" t="s">
        <v>207</v>
      </c>
      <c r="B37" s="13"/>
      <c r="C37" s="13" t="s">
        <v>208</v>
      </c>
      <c r="D37" s="13"/>
      <c r="E37" s="13"/>
      <c r="F37" s="13"/>
      <c r="G37" s="84">
        <f>SUM(G38)</f>
        <v>170902</v>
      </c>
      <c r="L37" s="62"/>
      <c r="M37" s="62"/>
      <c r="N37" s="62"/>
    </row>
    <row r="38" spans="2:14" ht="15.75">
      <c r="B38" s="2" t="s">
        <v>209</v>
      </c>
      <c r="D38" s="2" t="s">
        <v>210</v>
      </c>
      <c r="G38" s="62">
        <f>SUM(G39)</f>
        <v>170902</v>
      </c>
      <c r="L38" s="62"/>
      <c r="M38" s="62"/>
      <c r="N38" s="62"/>
    </row>
    <row r="39" spans="3:14" ht="15.75">
      <c r="C39" s="2" t="s">
        <v>211</v>
      </c>
      <c r="D39" s="2" t="s">
        <v>212</v>
      </c>
      <c r="G39" s="2">
        <f>SUM(G40)</f>
        <v>170902</v>
      </c>
      <c r="L39" s="62"/>
      <c r="M39" s="62"/>
      <c r="N39" s="62"/>
    </row>
    <row r="40" spans="3:14" ht="15.75">
      <c r="C40" s="2" t="s">
        <v>213</v>
      </c>
      <c r="E40" s="2" t="s">
        <v>214</v>
      </c>
      <c r="G40" s="2">
        <v>170902</v>
      </c>
      <c r="L40" s="62"/>
      <c r="M40" s="62"/>
      <c r="N40" s="62"/>
    </row>
    <row r="41" spans="12:14" ht="15.75">
      <c r="L41" s="62"/>
      <c r="M41" s="62"/>
      <c r="N41" s="62"/>
    </row>
    <row r="42" spans="1:14" ht="15.75">
      <c r="A42" s="208" t="s">
        <v>241</v>
      </c>
      <c r="B42" s="205"/>
      <c r="C42" s="205"/>
      <c r="D42" s="205"/>
      <c r="E42" s="205"/>
      <c r="F42" s="205"/>
      <c r="G42" s="206">
        <f>SUM(G43)</f>
        <v>48270</v>
      </c>
      <c r="L42" s="62"/>
      <c r="M42" s="62"/>
      <c r="N42" s="62"/>
    </row>
    <row r="43" spans="1:14" ht="15.75">
      <c r="A43" s="13" t="s">
        <v>168</v>
      </c>
      <c r="B43" s="13"/>
      <c r="C43" s="13" t="s">
        <v>167</v>
      </c>
      <c r="D43" s="13"/>
      <c r="E43" s="13"/>
      <c r="F43" s="13"/>
      <c r="G43" s="84">
        <f>SUM(G44+G48)</f>
        <v>48270</v>
      </c>
      <c r="L43" s="62"/>
      <c r="M43" s="62"/>
      <c r="N43" s="62"/>
    </row>
    <row r="44" spans="2:14" ht="15.75">
      <c r="B44" s="2" t="s">
        <v>170</v>
      </c>
      <c r="D44" s="2" t="s">
        <v>171</v>
      </c>
      <c r="G44" s="62">
        <f>SUM(G45:G47)</f>
        <v>35300</v>
      </c>
      <c r="L44" s="62"/>
      <c r="M44" s="62"/>
      <c r="N44" s="62"/>
    </row>
    <row r="45" spans="5:14" ht="15.75">
      <c r="E45" s="2" t="s">
        <v>0</v>
      </c>
      <c r="G45" s="2">
        <v>34500</v>
      </c>
      <c r="L45" s="62"/>
      <c r="M45" s="62"/>
      <c r="N45" s="62"/>
    </row>
    <row r="46" spans="5:14" ht="15.75">
      <c r="E46" s="2" t="s">
        <v>172</v>
      </c>
      <c r="G46" s="2">
        <v>0</v>
      </c>
      <c r="L46" s="62"/>
      <c r="M46" s="62"/>
      <c r="N46" s="62"/>
    </row>
    <row r="47" spans="1:14" ht="15.75">
      <c r="A47" s="13"/>
      <c r="B47" s="13"/>
      <c r="C47" s="13"/>
      <c r="D47" s="13"/>
      <c r="E47" s="2" t="s">
        <v>14</v>
      </c>
      <c r="G47" s="2">
        <v>800</v>
      </c>
      <c r="L47" s="62"/>
      <c r="M47" s="62"/>
      <c r="N47" s="62"/>
    </row>
    <row r="48" spans="1:14" ht="15.75">
      <c r="A48" s="13"/>
      <c r="B48" s="2" t="s">
        <v>173</v>
      </c>
      <c r="D48" s="2" t="s">
        <v>174</v>
      </c>
      <c r="G48" s="62">
        <f>SUM(G49+G51+G53)</f>
        <v>12970</v>
      </c>
      <c r="L48" s="62"/>
      <c r="M48" s="62"/>
      <c r="N48" s="62"/>
    </row>
    <row r="49" spans="1:14" ht="15.75">
      <c r="A49" s="13"/>
      <c r="C49" s="2" t="s">
        <v>181</v>
      </c>
      <c r="D49" s="2" t="s">
        <v>182</v>
      </c>
      <c r="G49" s="61">
        <f>SUM(G50)</f>
        <v>8000</v>
      </c>
      <c r="L49" s="62"/>
      <c r="M49" s="62"/>
      <c r="N49" s="62"/>
    </row>
    <row r="50" spans="1:14" ht="15.75">
      <c r="A50" s="13"/>
      <c r="E50" s="2" t="s">
        <v>1</v>
      </c>
      <c r="G50" s="2">
        <v>8000</v>
      </c>
      <c r="L50" s="62"/>
      <c r="M50" s="62"/>
      <c r="N50" s="62"/>
    </row>
    <row r="51" spans="1:14" ht="15.75">
      <c r="A51" s="13"/>
      <c r="C51" s="2" t="s">
        <v>175</v>
      </c>
      <c r="D51" s="2" t="s">
        <v>176</v>
      </c>
      <c r="G51" s="2">
        <f>SUM(G52)</f>
        <v>2400</v>
      </c>
      <c r="L51" s="62"/>
      <c r="M51" s="62"/>
      <c r="N51" s="62"/>
    </row>
    <row r="52" spans="1:14" ht="15.75">
      <c r="A52" s="13"/>
      <c r="E52" s="2" t="s">
        <v>177</v>
      </c>
      <c r="G52" s="2">
        <v>2400</v>
      </c>
      <c r="L52" s="62"/>
      <c r="M52" s="62"/>
      <c r="N52" s="62"/>
    </row>
    <row r="53" spans="1:14" ht="15.75">
      <c r="A53" s="13"/>
      <c r="C53" s="2" t="s">
        <v>178</v>
      </c>
      <c r="D53" s="2" t="s">
        <v>179</v>
      </c>
      <c r="G53" s="2">
        <f>SUM(G54:G56)</f>
        <v>2570</v>
      </c>
      <c r="L53" s="62"/>
      <c r="M53" s="62"/>
      <c r="N53" s="62"/>
    </row>
    <row r="54" spans="1:14" ht="15.75">
      <c r="A54" s="13"/>
      <c r="E54" s="2" t="s">
        <v>183</v>
      </c>
      <c r="G54" s="2">
        <v>1800</v>
      </c>
      <c r="L54" s="62"/>
      <c r="M54" s="62"/>
      <c r="N54" s="62"/>
    </row>
    <row r="55" spans="1:14" ht="15.75">
      <c r="A55" s="13"/>
      <c r="E55" s="2" t="s">
        <v>320</v>
      </c>
      <c r="G55" s="2">
        <v>570</v>
      </c>
      <c r="L55" s="62"/>
      <c r="M55" s="62"/>
      <c r="N55" s="62"/>
    </row>
    <row r="56" spans="5:14" ht="15.75">
      <c r="E56" s="2" t="s">
        <v>180</v>
      </c>
      <c r="G56" s="2">
        <v>200</v>
      </c>
      <c r="L56" s="62"/>
      <c r="M56" s="62"/>
      <c r="N56" s="62"/>
    </row>
    <row r="57" spans="5:14" ht="15.75">
      <c r="E57" s="2" t="s">
        <v>392</v>
      </c>
      <c r="G57" s="2">
        <v>0</v>
      </c>
      <c r="L57" s="62"/>
      <c r="M57" s="62"/>
      <c r="N57" s="62"/>
    </row>
    <row r="58" spans="12:14" ht="15.75">
      <c r="L58" s="62"/>
      <c r="M58" s="62"/>
      <c r="N58" s="62"/>
    </row>
    <row r="59" spans="1:14" ht="15.75">
      <c r="A59" s="208" t="s">
        <v>216</v>
      </c>
      <c r="B59" s="209"/>
      <c r="C59" s="209"/>
      <c r="D59" s="209"/>
      <c r="E59" s="210"/>
      <c r="F59" s="210"/>
      <c r="G59" s="211">
        <f>SUM(G60+G67)</f>
        <v>7065</v>
      </c>
      <c r="L59" s="62"/>
      <c r="M59" s="62"/>
      <c r="N59" s="62"/>
    </row>
    <row r="60" spans="1:14" ht="15.75">
      <c r="A60" s="13" t="s">
        <v>184</v>
      </c>
      <c r="B60" s="13"/>
      <c r="C60" s="13" t="s">
        <v>185</v>
      </c>
      <c r="D60" s="13"/>
      <c r="E60" s="13"/>
      <c r="F60" s="13"/>
      <c r="G60" s="84">
        <f>SUM(G62+G65+G61)</f>
        <v>6915</v>
      </c>
      <c r="L60" s="62"/>
      <c r="M60" s="62"/>
      <c r="N60" s="62"/>
    </row>
    <row r="61" spans="1:14" ht="15.75">
      <c r="A61" s="13"/>
      <c r="B61" s="13"/>
      <c r="C61" s="2" t="s">
        <v>318</v>
      </c>
      <c r="D61" s="2" t="s">
        <v>321</v>
      </c>
      <c r="F61" s="13"/>
      <c r="G61" s="2">
        <v>760</v>
      </c>
      <c r="L61" s="62"/>
      <c r="M61" s="62"/>
      <c r="N61" s="62"/>
    </row>
    <row r="62" spans="3:14" ht="15.75">
      <c r="C62" s="2" t="s">
        <v>186</v>
      </c>
      <c r="D62" s="2" t="s">
        <v>187</v>
      </c>
      <c r="G62" s="61">
        <f>SUM(G63:G64)</f>
        <v>5955</v>
      </c>
      <c r="L62" s="62"/>
      <c r="M62" s="62"/>
      <c r="N62" s="62"/>
    </row>
    <row r="63" spans="5:15" ht="15.75">
      <c r="E63" s="2" t="s">
        <v>191</v>
      </c>
      <c r="G63" s="2">
        <v>1955</v>
      </c>
      <c r="H63" s="35"/>
      <c r="I63" s="33"/>
      <c r="O63" s="2"/>
    </row>
    <row r="64" spans="5:14" ht="15.75">
      <c r="E64" s="2" t="s">
        <v>322</v>
      </c>
      <c r="G64" s="2">
        <v>4000</v>
      </c>
      <c r="L64" s="62"/>
      <c r="M64" s="62"/>
      <c r="N64" s="62"/>
    </row>
    <row r="65" spans="3:14" ht="15.75">
      <c r="C65" s="2" t="s">
        <v>189</v>
      </c>
      <c r="D65" s="2" t="s">
        <v>190</v>
      </c>
      <c r="G65" s="61">
        <v>200</v>
      </c>
      <c r="L65" s="62"/>
      <c r="M65" s="62"/>
      <c r="N65" s="62"/>
    </row>
    <row r="66" spans="4:14" ht="15.75">
      <c r="D66" s="2" t="s">
        <v>393</v>
      </c>
      <c r="G66" s="2">
        <v>0</v>
      </c>
      <c r="L66" s="62"/>
      <c r="M66" s="62"/>
      <c r="N66" s="62"/>
    </row>
    <row r="67" spans="1:14" ht="15.75">
      <c r="A67" s="27" t="s">
        <v>205</v>
      </c>
      <c r="B67" s="27"/>
      <c r="C67" s="27" t="s">
        <v>206</v>
      </c>
      <c r="D67" s="27"/>
      <c r="E67" s="27"/>
      <c r="G67" s="84">
        <f>SUM(G68:G69)</f>
        <v>150</v>
      </c>
      <c r="L67" s="62"/>
      <c r="M67" s="62"/>
      <c r="N67" s="62"/>
    </row>
    <row r="68" spans="1:14" ht="15.75">
      <c r="A68" s="1"/>
      <c r="B68" s="1" t="s">
        <v>255</v>
      </c>
      <c r="C68" s="1"/>
      <c r="D68" s="1" t="s">
        <v>256</v>
      </c>
      <c r="E68" s="1"/>
      <c r="F68" s="13"/>
      <c r="G68" s="2">
        <v>150</v>
      </c>
      <c r="L68" s="62"/>
      <c r="M68" s="62"/>
      <c r="N68" s="62"/>
    </row>
    <row r="69" spans="12:14" ht="15.75">
      <c r="L69" s="62"/>
      <c r="M69" s="62"/>
      <c r="N69" s="62"/>
    </row>
    <row r="70" spans="1:14" ht="15.75">
      <c r="A70" s="208" t="s">
        <v>243</v>
      </c>
      <c r="B70" s="205"/>
      <c r="C70" s="205"/>
      <c r="D70" s="205"/>
      <c r="E70" s="205"/>
      <c r="F70" s="205"/>
      <c r="G70" s="206">
        <f>SUM(G71+G95)</f>
        <v>30809</v>
      </c>
      <c r="L70" s="62"/>
      <c r="M70" s="62"/>
      <c r="N70" s="62"/>
    </row>
    <row r="71" spans="1:14" ht="15.75">
      <c r="A71" s="13" t="s">
        <v>145</v>
      </c>
      <c r="B71" s="13"/>
      <c r="C71" s="13" t="s">
        <v>146</v>
      </c>
      <c r="D71" s="13"/>
      <c r="G71" s="84">
        <f>SUM(G72+G91+G93)</f>
        <v>30809</v>
      </c>
      <c r="L71" s="62"/>
      <c r="M71" s="62"/>
      <c r="N71" s="62"/>
    </row>
    <row r="72" spans="2:14" ht="15.75">
      <c r="B72" s="2" t="s">
        <v>147</v>
      </c>
      <c r="D72" s="2" t="s">
        <v>148</v>
      </c>
      <c r="G72" s="62">
        <f>SUM(G73+G81+G82+G85+G87+G90)</f>
        <v>30809</v>
      </c>
      <c r="L72" s="62"/>
      <c r="M72" s="62"/>
      <c r="N72" s="62"/>
    </row>
    <row r="73" spans="1:14" ht="15.75">
      <c r="A73" s="13"/>
      <c r="B73" s="13"/>
      <c r="C73" s="2" t="s">
        <v>149</v>
      </c>
      <c r="D73" s="2" t="s">
        <v>150</v>
      </c>
      <c r="G73" s="2">
        <f>SUM(G74+G79+G80)</f>
        <v>22211</v>
      </c>
      <c r="L73" s="62"/>
      <c r="M73" s="62"/>
      <c r="N73" s="62"/>
    </row>
    <row r="74" spans="1:14" ht="15.75">
      <c r="A74" s="13"/>
      <c r="B74" s="13"/>
      <c r="E74" s="2" t="s">
        <v>244</v>
      </c>
      <c r="G74" s="62">
        <f>SUM(G75:G78)</f>
        <v>18706</v>
      </c>
      <c r="L74" s="62"/>
      <c r="M74" s="62"/>
      <c r="N74" s="62"/>
    </row>
    <row r="75" spans="1:14" ht="15.75">
      <c r="A75" s="13"/>
      <c r="B75" s="13"/>
      <c r="E75" s="87" t="s">
        <v>246</v>
      </c>
      <c r="G75" s="2">
        <v>3791</v>
      </c>
      <c r="L75" s="62"/>
      <c r="M75" s="62"/>
      <c r="N75" s="62"/>
    </row>
    <row r="76" spans="1:14" ht="15.75">
      <c r="A76" s="13"/>
      <c r="B76" s="13"/>
      <c r="E76" s="87" t="s">
        <v>247</v>
      </c>
      <c r="G76" s="2">
        <v>9984</v>
      </c>
      <c r="L76" s="62"/>
      <c r="M76" s="62"/>
      <c r="N76" s="62"/>
    </row>
    <row r="77" spans="1:14" ht="15.75">
      <c r="A77" s="13"/>
      <c r="B77" s="13"/>
      <c r="E77" s="87" t="s">
        <v>248</v>
      </c>
      <c r="G77" s="2">
        <v>100</v>
      </c>
      <c r="L77" s="62"/>
      <c r="M77" s="62"/>
      <c r="N77" s="62"/>
    </row>
    <row r="78" spans="1:14" ht="15.75">
      <c r="A78" s="13"/>
      <c r="B78" s="13"/>
      <c r="E78" s="87" t="s">
        <v>249</v>
      </c>
      <c r="G78" s="2">
        <v>4831</v>
      </c>
      <c r="L78" s="62"/>
      <c r="M78" s="62"/>
      <c r="N78" s="62"/>
    </row>
    <row r="79" spans="1:17" ht="22.5" customHeight="1">
      <c r="A79" s="13"/>
      <c r="B79" s="13"/>
      <c r="E79" s="87" t="s">
        <v>245</v>
      </c>
      <c r="G79" s="2">
        <v>3505</v>
      </c>
      <c r="H79" s="13"/>
      <c r="I79" s="13"/>
      <c r="L79" s="28"/>
      <c r="M79" s="28"/>
      <c r="N79" s="59"/>
      <c r="O79" s="60"/>
      <c r="P79" s="31"/>
      <c r="Q79" s="31"/>
    </row>
    <row r="80" spans="1:17" ht="15.75">
      <c r="A80" s="13"/>
      <c r="B80" s="13"/>
      <c r="E80" s="2" t="s">
        <v>250</v>
      </c>
      <c r="G80" s="2">
        <v>0</v>
      </c>
      <c r="L80" s="61"/>
      <c r="M80" s="42"/>
      <c r="N80" s="42"/>
      <c r="O80" s="33"/>
      <c r="P80" s="31"/>
      <c r="Q80" s="31"/>
    </row>
    <row r="81" spans="1:15" s="13" customFormat="1" ht="15.75">
      <c r="A81" s="2"/>
      <c r="B81" s="2"/>
      <c r="C81" s="2" t="s">
        <v>151</v>
      </c>
      <c r="D81" s="2" t="s">
        <v>152</v>
      </c>
      <c r="E81" s="2"/>
      <c r="F81" s="2"/>
      <c r="G81" s="2">
        <v>0</v>
      </c>
      <c r="H81" s="2"/>
      <c r="I81" s="2"/>
      <c r="O81" s="86"/>
    </row>
    <row r="82" spans="1:15" s="13" customFormat="1" ht="15.75">
      <c r="A82" s="2"/>
      <c r="B82" s="2"/>
      <c r="C82" s="2" t="s">
        <v>153</v>
      </c>
      <c r="D82" s="24" t="s">
        <v>154</v>
      </c>
      <c r="E82" s="2"/>
      <c r="F82" s="2"/>
      <c r="G82" s="2">
        <f>SUM(G83:G84)</f>
        <v>4060</v>
      </c>
      <c r="H82" s="2"/>
      <c r="I82" s="2"/>
      <c r="O82" s="86"/>
    </row>
    <row r="83" spans="1:15" s="13" customFormat="1" ht="15.75">
      <c r="A83" s="2"/>
      <c r="B83" s="2"/>
      <c r="C83" s="2"/>
      <c r="D83" s="24"/>
      <c r="E83" s="2" t="s">
        <v>251</v>
      </c>
      <c r="F83" s="2"/>
      <c r="G83" s="2">
        <v>2500</v>
      </c>
      <c r="H83" s="2"/>
      <c r="I83" s="2"/>
      <c r="O83" s="86"/>
    </row>
    <row r="84" spans="1:15" s="13" customFormat="1" ht="15.75">
      <c r="A84" s="2"/>
      <c r="B84" s="2"/>
      <c r="C84" s="2"/>
      <c r="D84" s="24"/>
      <c r="E84" s="2" t="s">
        <v>23</v>
      </c>
      <c r="F84" s="2"/>
      <c r="G84" s="2">
        <v>1560</v>
      </c>
      <c r="H84" s="2"/>
      <c r="I84" s="2"/>
      <c r="O84" s="86"/>
    </row>
    <row r="85" spans="1:15" s="13" customFormat="1" ht="15.75">
      <c r="A85" s="2"/>
      <c r="B85" s="2"/>
      <c r="C85" s="2" t="s">
        <v>155</v>
      </c>
      <c r="D85" s="2" t="s">
        <v>156</v>
      </c>
      <c r="E85" s="2"/>
      <c r="F85" s="2"/>
      <c r="G85" s="2">
        <f>SUM(G86)</f>
        <v>625</v>
      </c>
      <c r="H85" s="2"/>
      <c r="I85" s="2"/>
      <c r="O85" s="86"/>
    </row>
    <row r="86" spans="1:15" s="13" customFormat="1" ht="15.75">
      <c r="A86" s="2"/>
      <c r="B86" s="2"/>
      <c r="C86" s="2"/>
      <c r="D86" s="2"/>
      <c r="E86" s="2" t="s">
        <v>26</v>
      </c>
      <c r="F86" s="2"/>
      <c r="G86" s="2">
        <v>625</v>
      </c>
      <c r="H86" s="2"/>
      <c r="I86" s="2"/>
      <c r="O86" s="86"/>
    </row>
    <row r="87" spans="1:15" s="13" customFormat="1" ht="15.75">
      <c r="A87" s="2"/>
      <c r="B87" s="2"/>
      <c r="C87" s="2" t="s">
        <v>157</v>
      </c>
      <c r="D87" s="2" t="s">
        <v>158</v>
      </c>
      <c r="E87" s="2"/>
      <c r="F87" s="2"/>
      <c r="G87" s="2">
        <f>SUM(G88:G89)</f>
        <v>3913</v>
      </c>
      <c r="H87" s="2"/>
      <c r="I87" s="2"/>
      <c r="O87" s="86"/>
    </row>
    <row r="88" spans="1:15" s="13" customFormat="1" ht="15.75">
      <c r="A88" s="2"/>
      <c r="B88" s="2"/>
      <c r="C88" s="2"/>
      <c r="D88" s="2"/>
      <c r="E88" s="2" t="s">
        <v>19</v>
      </c>
      <c r="F88" s="2"/>
      <c r="G88" s="2">
        <v>3796</v>
      </c>
      <c r="H88" s="2"/>
      <c r="I88" s="2"/>
      <c r="O88" s="86"/>
    </row>
    <row r="89" spans="5:14" ht="15.75">
      <c r="E89" s="2" t="s">
        <v>254</v>
      </c>
      <c r="G89" s="2">
        <v>117</v>
      </c>
      <c r="L89" s="62"/>
      <c r="M89" s="62"/>
      <c r="N89" s="62"/>
    </row>
    <row r="90" spans="3:14" ht="15.75" customHeight="1">
      <c r="C90" s="2" t="s">
        <v>159</v>
      </c>
      <c r="D90" s="2" t="s">
        <v>160</v>
      </c>
      <c r="G90" s="2">
        <v>0</v>
      </c>
      <c r="L90" s="62"/>
      <c r="M90" s="62"/>
      <c r="N90" s="62"/>
    </row>
    <row r="91" spans="2:14" ht="15.75" customHeight="1">
      <c r="B91" s="2" t="s">
        <v>161</v>
      </c>
      <c r="D91" s="2" t="s">
        <v>162</v>
      </c>
      <c r="G91" s="62">
        <f>SUM(G92)</f>
        <v>0</v>
      </c>
      <c r="L91" s="62"/>
      <c r="M91" s="62"/>
      <c r="N91" s="62"/>
    </row>
    <row r="92" spans="5:14" ht="15.75" customHeight="1">
      <c r="E92" s="2" t="s">
        <v>163</v>
      </c>
      <c r="F92" s="88"/>
      <c r="G92" s="2">
        <v>0</v>
      </c>
      <c r="L92" s="62"/>
      <c r="M92" s="62"/>
      <c r="N92" s="62"/>
    </row>
    <row r="93" spans="2:14" ht="15.75">
      <c r="B93" s="2" t="s">
        <v>164</v>
      </c>
      <c r="D93" s="2" t="s">
        <v>165</v>
      </c>
      <c r="G93" s="62">
        <f>SUM(G94)</f>
        <v>0</v>
      </c>
      <c r="L93" s="62"/>
      <c r="M93" s="62"/>
      <c r="N93" s="62"/>
    </row>
    <row r="94" spans="5:14" ht="15.75">
      <c r="E94" s="2" t="s">
        <v>166</v>
      </c>
      <c r="G94" s="2">
        <v>0</v>
      </c>
      <c r="L94" s="62"/>
      <c r="M94" s="62"/>
      <c r="N94" s="62"/>
    </row>
    <row r="95" spans="1:14" ht="15.75">
      <c r="A95" s="13" t="s">
        <v>275</v>
      </c>
      <c r="B95" s="13"/>
      <c r="C95" s="13" t="s">
        <v>276</v>
      </c>
      <c r="D95" s="13"/>
      <c r="E95" s="13"/>
      <c r="G95" s="13">
        <f>SUM(G96)</f>
        <v>0</v>
      </c>
      <c r="L95" s="62"/>
      <c r="M95" s="62"/>
      <c r="N95" s="62"/>
    </row>
    <row r="96" spans="2:14" ht="15.75">
      <c r="B96" s="2" t="s">
        <v>328</v>
      </c>
      <c r="D96" s="2" t="s">
        <v>400</v>
      </c>
      <c r="G96" s="2">
        <v>0</v>
      </c>
      <c r="L96" s="62"/>
      <c r="M96" s="62"/>
      <c r="N96" s="62"/>
    </row>
    <row r="97" spans="12:14" ht="15.75">
      <c r="L97" s="62"/>
      <c r="M97" s="62"/>
      <c r="N97" s="62"/>
    </row>
    <row r="98" spans="1:14" ht="15.75">
      <c r="A98" s="207" t="s">
        <v>342</v>
      </c>
      <c r="B98" s="205"/>
      <c r="C98" s="205"/>
      <c r="D98" s="205"/>
      <c r="E98" s="205"/>
      <c r="F98" s="205"/>
      <c r="G98" s="206">
        <f>SUM(G99)</f>
        <v>33485</v>
      </c>
      <c r="L98" s="62"/>
      <c r="M98" s="62"/>
      <c r="N98" s="62"/>
    </row>
    <row r="99" spans="1:14" ht="15.75">
      <c r="A99" s="27" t="s">
        <v>184</v>
      </c>
      <c r="B99" s="27"/>
      <c r="C99" s="27" t="s">
        <v>185</v>
      </c>
      <c r="D99" s="27"/>
      <c r="E99" s="27"/>
      <c r="G99" s="84">
        <f>SUM(G100+G101+G102+G104)</f>
        <v>33485</v>
      </c>
      <c r="L99" s="62"/>
      <c r="M99" s="62"/>
      <c r="N99" s="62"/>
    </row>
    <row r="100" spans="1:14" ht="15.75">
      <c r="A100" s="1"/>
      <c r="B100" s="1"/>
      <c r="C100" s="1" t="s">
        <v>333</v>
      </c>
      <c r="D100" s="1" t="s">
        <v>334</v>
      </c>
      <c r="E100" s="1"/>
      <c r="G100" s="2">
        <v>21000</v>
      </c>
      <c r="L100" s="62"/>
      <c r="M100" s="62"/>
      <c r="N100" s="62"/>
    </row>
    <row r="101" spans="1:14" ht="15.75">
      <c r="A101" s="1"/>
      <c r="B101" s="1"/>
      <c r="C101" s="1" t="s">
        <v>318</v>
      </c>
      <c r="D101" s="1" t="s">
        <v>321</v>
      </c>
      <c r="E101" s="1"/>
      <c r="G101" s="2">
        <v>0</v>
      </c>
      <c r="L101" s="62"/>
      <c r="M101" s="62"/>
      <c r="N101" s="62"/>
    </row>
    <row r="102" spans="1:14" ht="15.75">
      <c r="A102" s="1"/>
      <c r="B102" s="1"/>
      <c r="C102" s="1" t="s">
        <v>186</v>
      </c>
      <c r="D102" s="1" t="s">
        <v>187</v>
      </c>
      <c r="E102" s="1"/>
      <c r="G102" s="2">
        <f>SUM(G103)</f>
        <v>6815</v>
      </c>
      <c r="L102" s="62"/>
      <c r="M102" s="62"/>
      <c r="N102" s="62"/>
    </row>
    <row r="103" spans="1:14" ht="15.75">
      <c r="A103" s="1"/>
      <c r="B103" s="1"/>
      <c r="C103" s="1"/>
      <c r="D103" s="1"/>
      <c r="E103" s="1" t="s">
        <v>191</v>
      </c>
      <c r="G103" s="2">
        <v>6815</v>
      </c>
      <c r="L103" s="62"/>
      <c r="M103" s="62"/>
      <c r="N103" s="62"/>
    </row>
    <row r="104" spans="1:14" ht="15.75">
      <c r="A104" s="1"/>
      <c r="B104" s="1"/>
      <c r="C104" s="1" t="s">
        <v>326</v>
      </c>
      <c r="D104" s="1" t="s">
        <v>337</v>
      </c>
      <c r="E104" s="1"/>
      <c r="G104" s="2">
        <v>5670</v>
      </c>
      <c r="L104" s="62"/>
      <c r="M104" s="62"/>
      <c r="N104" s="62"/>
    </row>
    <row r="105" spans="12:14" ht="15.75">
      <c r="L105" s="62"/>
      <c r="M105" s="62"/>
      <c r="N105" s="62"/>
    </row>
    <row r="106" spans="12:14" ht="15.75">
      <c r="L106" s="62"/>
      <c r="M106" s="62"/>
      <c r="N106" s="62"/>
    </row>
    <row r="107" spans="1:14" ht="15.75">
      <c r="A107" s="208" t="s">
        <v>219</v>
      </c>
      <c r="B107" s="212"/>
      <c r="C107" s="212"/>
      <c r="D107" s="212"/>
      <c r="E107" s="212"/>
      <c r="F107" s="212"/>
      <c r="G107" s="213">
        <f>SUM(G108+G110)</f>
        <v>1500</v>
      </c>
      <c r="L107" s="62"/>
      <c r="M107" s="62"/>
      <c r="N107" s="62"/>
    </row>
    <row r="108" spans="1:14" ht="15.75">
      <c r="A108" s="13" t="s">
        <v>184</v>
      </c>
      <c r="B108" s="13"/>
      <c r="C108" s="13" t="s">
        <v>185</v>
      </c>
      <c r="D108" s="13"/>
      <c r="E108" s="13"/>
      <c r="F108" s="4"/>
      <c r="G108" s="72">
        <f>SUM(G109)</f>
        <v>1000</v>
      </c>
      <c r="L108" s="62"/>
      <c r="M108" s="62"/>
      <c r="N108" s="62"/>
    </row>
    <row r="109" spans="3:14" ht="15.75">
      <c r="C109" s="2" t="s">
        <v>188</v>
      </c>
      <c r="D109" s="2" t="s">
        <v>24</v>
      </c>
      <c r="F109" s="4"/>
      <c r="G109" s="25">
        <v>1000</v>
      </c>
      <c r="L109" s="62"/>
      <c r="M109" s="62"/>
      <c r="N109" s="62"/>
    </row>
    <row r="110" spans="1:14" ht="15.75">
      <c r="A110" s="13" t="s">
        <v>205</v>
      </c>
      <c r="B110" s="13"/>
      <c r="C110" s="13" t="s">
        <v>206</v>
      </c>
      <c r="D110" s="13"/>
      <c r="E110" s="13"/>
      <c r="F110" s="13"/>
      <c r="G110" s="84">
        <f>SUM(G111)</f>
        <v>500</v>
      </c>
      <c r="L110" s="62"/>
      <c r="M110" s="62"/>
      <c r="N110" s="62"/>
    </row>
    <row r="111" spans="2:14" ht="15.75">
      <c r="B111" s="2" t="s">
        <v>255</v>
      </c>
      <c r="D111" s="2" t="s">
        <v>408</v>
      </c>
      <c r="G111" s="2">
        <v>500</v>
      </c>
      <c r="L111" s="62"/>
      <c r="M111" s="62"/>
      <c r="N111" s="62"/>
    </row>
    <row r="112" spans="12:14" ht="15.75">
      <c r="L112" s="62"/>
      <c r="M112" s="62"/>
      <c r="N112" s="62"/>
    </row>
    <row r="113" spans="1:14" ht="15.75">
      <c r="A113" s="208" t="s">
        <v>325</v>
      </c>
      <c r="B113" s="205"/>
      <c r="C113" s="205"/>
      <c r="D113" s="205"/>
      <c r="E113" s="205"/>
      <c r="F113" s="205"/>
      <c r="G113" s="206">
        <f>SUM(G114)</f>
        <v>129</v>
      </c>
      <c r="L113" s="62"/>
      <c r="M113" s="62"/>
      <c r="N113" s="62"/>
    </row>
    <row r="114" spans="1:14" ht="15.75">
      <c r="A114" s="13" t="s">
        <v>184</v>
      </c>
      <c r="B114" s="13"/>
      <c r="C114" s="13" t="s">
        <v>185</v>
      </c>
      <c r="D114" s="13"/>
      <c r="E114" s="13"/>
      <c r="F114" s="13"/>
      <c r="G114" s="84">
        <f>SUM(G116+G115)</f>
        <v>129</v>
      </c>
      <c r="L114" s="62"/>
      <c r="M114" s="62"/>
      <c r="N114" s="62"/>
    </row>
    <row r="115" spans="3:8" s="13" customFormat="1" ht="15.75">
      <c r="C115" s="2" t="s">
        <v>318</v>
      </c>
      <c r="D115" s="2" t="s">
        <v>321</v>
      </c>
      <c r="E115" s="2"/>
      <c r="G115" s="2">
        <v>100</v>
      </c>
      <c r="H115" s="43"/>
    </row>
    <row r="116" spans="1:8" s="13" customFormat="1" ht="15.75">
      <c r="A116" s="2"/>
      <c r="B116" s="2"/>
      <c r="C116" s="2" t="s">
        <v>326</v>
      </c>
      <c r="D116" s="2" t="s">
        <v>327</v>
      </c>
      <c r="E116" s="2"/>
      <c r="F116" s="2"/>
      <c r="G116" s="2">
        <v>29</v>
      </c>
      <c r="H116" s="43"/>
    </row>
    <row r="117" spans="1:8" s="13" customFormat="1" ht="15.75">
      <c r="A117" s="2"/>
      <c r="B117" s="2"/>
      <c r="C117" s="2"/>
      <c r="D117" s="2"/>
      <c r="E117" s="2"/>
      <c r="F117" s="2"/>
      <c r="G117" s="2"/>
      <c r="H117" s="43"/>
    </row>
    <row r="118" spans="1:14" ht="15.75">
      <c r="A118" s="214" t="s">
        <v>316</v>
      </c>
      <c r="B118" s="214"/>
      <c r="C118" s="214"/>
      <c r="D118" s="214"/>
      <c r="E118" s="214"/>
      <c r="F118" s="214"/>
      <c r="G118" s="215">
        <f>SUM(G119)</f>
        <v>50</v>
      </c>
      <c r="L118" s="62"/>
      <c r="M118" s="62"/>
      <c r="N118" s="62"/>
    </row>
    <row r="119" spans="1:14" ht="15.75">
      <c r="A119" s="13" t="s">
        <v>184</v>
      </c>
      <c r="B119" s="13"/>
      <c r="C119" s="13" t="s">
        <v>185</v>
      </c>
      <c r="D119" s="13"/>
      <c r="E119" s="13"/>
      <c r="F119" s="13"/>
      <c r="G119" s="84">
        <f>SUM(G120)</f>
        <v>50</v>
      </c>
      <c r="L119" s="62"/>
      <c r="M119" s="62"/>
      <c r="N119" s="62"/>
    </row>
    <row r="120" spans="3:14" ht="15.75">
      <c r="C120" s="2" t="s">
        <v>189</v>
      </c>
      <c r="D120" s="2" t="s">
        <v>317</v>
      </c>
      <c r="G120" s="2">
        <v>50</v>
      </c>
      <c r="L120" s="62"/>
      <c r="M120" s="62"/>
      <c r="N120" s="62"/>
    </row>
    <row r="121" spans="12:14" ht="15.75">
      <c r="L121" s="62"/>
      <c r="M121" s="62"/>
      <c r="N121" s="62"/>
    </row>
    <row r="122" spans="1:14" ht="15.75">
      <c r="A122" s="214" t="s">
        <v>386</v>
      </c>
      <c r="B122" s="214"/>
      <c r="C122" s="214"/>
      <c r="D122" s="214"/>
      <c r="E122" s="214"/>
      <c r="F122" s="214"/>
      <c r="G122" s="215">
        <f>SUM(G123)</f>
        <v>100</v>
      </c>
      <c r="L122" s="62"/>
      <c r="M122" s="62"/>
      <c r="N122" s="62"/>
    </row>
    <row r="123" spans="1:14" ht="15.75">
      <c r="A123" s="13" t="s">
        <v>184</v>
      </c>
      <c r="B123" s="13"/>
      <c r="C123" s="13" t="s">
        <v>185</v>
      </c>
      <c r="D123" s="13"/>
      <c r="E123" s="13"/>
      <c r="F123" s="13"/>
      <c r="G123" s="84">
        <f>SUM(G124+G126)</f>
        <v>100</v>
      </c>
      <c r="L123" s="62"/>
      <c r="M123" s="62"/>
      <c r="N123" s="62"/>
    </row>
    <row r="124" spans="3:14" ht="15.75">
      <c r="C124" s="2" t="s">
        <v>186</v>
      </c>
      <c r="D124" s="2" t="s">
        <v>187</v>
      </c>
      <c r="G124" s="62">
        <f>SUM(G125)</f>
        <v>90</v>
      </c>
      <c r="L124" s="62"/>
      <c r="M124" s="62"/>
      <c r="N124" s="62"/>
    </row>
    <row r="125" spans="5:14" ht="15.75">
      <c r="E125" s="2" t="s">
        <v>191</v>
      </c>
      <c r="G125" s="2">
        <v>90</v>
      </c>
      <c r="L125" s="62"/>
      <c r="M125" s="62"/>
      <c r="N125" s="62"/>
    </row>
    <row r="126" spans="3:14" ht="15.75">
      <c r="C126" s="2" t="s">
        <v>189</v>
      </c>
      <c r="D126" s="2" t="s">
        <v>317</v>
      </c>
      <c r="G126" s="62">
        <v>10</v>
      </c>
      <c r="L126" s="62"/>
      <c r="M126" s="62"/>
      <c r="N126" s="62"/>
    </row>
    <row r="127" spans="12:14" ht="15.75">
      <c r="L127" s="62"/>
      <c r="M127" s="62"/>
      <c r="N127" s="62"/>
    </row>
    <row r="128" spans="1:14" ht="15.75">
      <c r="A128" s="208" t="s">
        <v>232</v>
      </c>
      <c r="B128" s="212"/>
      <c r="C128" s="209"/>
      <c r="D128" s="209"/>
      <c r="E128" s="209"/>
      <c r="F128" s="209"/>
      <c r="G128" s="213">
        <f>SUM(G129)</f>
        <v>0</v>
      </c>
      <c r="L128" s="62"/>
      <c r="M128" s="62"/>
      <c r="N128" s="62"/>
    </row>
    <row r="129" spans="1:14" ht="15.75">
      <c r="A129" s="13" t="s">
        <v>200</v>
      </c>
      <c r="B129" s="13"/>
      <c r="C129" s="13" t="s">
        <v>201</v>
      </c>
      <c r="D129" s="13"/>
      <c r="E129" s="13"/>
      <c r="F129" s="13"/>
      <c r="G129" s="84">
        <f>SUM(G130)</f>
        <v>0</v>
      </c>
      <c r="L129" s="62"/>
      <c r="M129" s="62"/>
      <c r="N129" s="62"/>
    </row>
    <row r="130" spans="2:14" ht="15.75">
      <c r="B130" s="2" t="s">
        <v>202</v>
      </c>
      <c r="D130" s="2" t="s">
        <v>203</v>
      </c>
      <c r="G130" s="62">
        <f>SUM(G131)</f>
        <v>0</v>
      </c>
      <c r="L130" s="62"/>
      <c r="M130" s="62"/>
      <c r="N130" s="62"/>
    </row>
    <row r="131" spans="5:14" ht="15.75">
      <c r="E131" s="2" t="s">
        <v>204</v>
      </c>
      <c r="G131" s="2">
        <v>0</v>
      </c>
      <c r="L131" s="62"/>
      <c r="M131" s="62"/>
      <c r="N131" s="62"/>
    </row>
    <row r="132" spans="12:14" ht="15.75">
      <c r="L132" s="62"/>
      <c r="M132" s="62"/>
      <c r="N132" s="62"/>
    </row>
    <row r="133" spans="1:14" ht="15.75">
      <c r="A133" s="208" t="s">
        <v>260</v>
      </c>
      <c r="B133" s="212"/>
      <c r="C133" s="209"/>
      <c r="D133" s="209"/>
      <c r="E133" s="209"/>
      <c r="F133" s="209"/>
      <c r="G133" s="213">
        <f>SUM(G134)</f>
        <v>5500</v>
      </c>
      <c r="L133" s="62"/>
      <c r="M133" s="62"/>
      <c r="N133" s="62"/>
    </row>
    <row r="134" spans="1:14" ht="15.75">
      <c r="A134" s="13" t="s">
        <v>200</v>
      </c>
      <c r="B134" s="13"/>
      <c r="C134" s="13" t="s">
        <v>201</v>
      </c>
      <c r="D134" s="13"/>
      <c r="E134" s="13"/>
      <c r="F134" s="13"/>
      <c r="G134" s="84">
        <f>SUM(G135)</f>
        <v>5500</v>
      </c>
      <c r="L134" s="62"/>
      <c r="M134" s="62"/>
      <c r="N134" s="62"/>
    </row>
    <row r="135" spans="2:14" ht="15.75">
      <c r="B135" s="2" t="s">
        <v>202</v>
      </c>
      <c r="D135" s="2" t="s">
        <v>203</v>
      </c>
      <c r="G135" s="62">
        <f>SUM(G136)</f>
        <v>5500</v>
      </c>
      <c r="L135" s="62"/>
      <c r="M135" s="62"/>
      <c r="N135" s="62"/>
    </row>
    <row r="136" spans="5:15" ht="15.75">
      <c r="E136" s="2" t="s">
        <v>204</v>
      </c>
      <c r="G136" s="2">
        <v>5500</v>
      </c>
      <c r="H136" s="33"/>
      <c r="O136" s="2"/>
    </row>
    <row r="137" spans="12:14" ht="15.75">
      <c r="L137" s="62"/>
      <c r="M137" s="62"/>
      <c r="N137" s="62"/>
    </row>
    <row r="138" spans="1:14" ht="15.75">
      <c r="A138" s="11"/>
      <c r="B138" s="4"/>
      <c r="C138" s="6"/>
      <c r="D138" s="6"/>
      <c r="E138" s="6"/>
      <c r="F138" s="6"/>
      <c r="G138" s="72"/>
      <c r="L138" s="62"/>
      <c r="M138" s="62"/>
      <c r="N138" s="62"/>
    </row>
    <row r="139" spans="1:14" ht="15.75">
      <c r="A139" s="11"/>
      <c r="B139" s="4"/>
      <c r="C139" s="6"/>
      <c r="D139" s="6"/>
      <c r="E139" s="6"/>
      <c r="F139" s="6"/>
      <c r="G139" s="72"/>
      <c r="L139" s="62"/>
      <c r="M139" s="62"/>
      <c r="N139" s="62"/>
    </row>
    <row r="140" spans="1:14" ht="15.75">
      <c r="A140" s="11"/>
      <c r="B140" s="4"/>
      <c r="C140" s="6"/>
      <c r="D140" s="6"/>
      <c r="E140" s="6"/>
      <c r="F140" s="6"/>
      <c r="G140" s="72"/>
      <c r="L140" s="62"/>
      <c r="M140" s="62"/>
      <c r="N140" s="62"/>
    </row>
    <row r="141" spans="1:15" ht="14.25" customHeight="1">
      <c r="A141" s="11" t="s">
        <v>257</v>
      </c>
      <c r="B141" s="4"/>
      <c r="C141" s="6"/>
      <c r="D141" s="6"/>
      <c r="E141" s="6"/>
      <c r="F141" s="6"/>
      <c r="G141" s="72">
        <f>SUM(G10+G36+G42+G59+G70+G98+G107+G113+G118+G122+G128+G133)</f>
        <v>336005</v>
      </c>
      <c r="H141" s="33"/>
      <c r="O141" s="2"/>
    </row>
    <row r="142" spans="1:14" ht="15.75">
      <c r="A142" s="11"/>
      <c r="B142" s="4"/>
      <c r="C142" s="6"/>
      <c r="D142" s="6"/>
      <c r="E142" s="6"/>
      <c r="F142" s="6"/>
      <c r="G142" s="72"/>
      <c r="L142" s="62"/>
      <c r="M142" s="62"/>
      <c r="N142" s="62"/>
    </row>
    <row r="143" spans="1:14" ht="15.75">
      <c r="A143" s="11"/>
      <c r="B143" s="4"/>
      <c r="C143" s="6"/>
      <c r="D143" s="6"/>
      <c r="E143" s="6"/>
      <c r="F143" s="6"/>
      <c r="G143" s="72"/>
      <c r="L143" s="62"/>
      <c r="M143" s="62"/>
      <c r="N143" s="62"/>
    </row>
    <row r="144" spans="1:14" ht="15.75">
      <c r="A144" s="11"/>
      <c r="B144" s="4"/>
      <c r="C144" s="6"/>
      <c r="D144" s="6"/>
      <c r="E144" s="6"/>
      <c r="F144" s="6"/>
      <c r="G144" s="72"/>
      <c r="L144" s="62"/>
      <c r="M144" s="62"/>
      <c r="N144" s="62"/>
    </row>
    <row r="145" spans="1:14" ht="15.75">
      <c r="A145" s="11"/>
      <c r="B145" s="4"/>
      <c r="C145" s="6"/>
      <c r="D145" s="6"/>
      <c r="E145" s="6"/>
      <c r="F145" s="6"/>
      <c r="G145" s="72"/>
      <c r="L145" s="62"/>
      <c r="M145" s="62"/>
      <c r="N145" s="62"/>
    </row>
    <row r="146" spans="1:15" ht="15.75">
      <c r="A146" s="27"/>
      <c r="B146" s="27"/>
      <c r="C146" s="27"/>
      <c r="D146" s="27"/>
      <c r="E146" s="1"/>
      <c r="F146" s="6"/>
      <c r="G146" s="72"/>
      <c r="H146" s="33"/>
      <c r="O146" s="2"/>
    </row>
    <row r="147" spans="1:15" ht="15.75">
      <c r="A147" s="1"/>
      <c r="B147" s="1"/>
      <c r="C147" s="1"/>
      <c r="D147" s="1"/>
      <c r="E147" s="1"/>
      <c r="F147" s="6"/>
      <c r="G147" s="72"/>
      <c r="H147" s="33"/>
      <c r="O147" s="2"/>
    </row>
    <row r="148" spans="1:15" ht="15.75">
      <c r="A148" s="27"/>
      <c r="B148" s="27"/>
      <c r="C148" s="1"/>
      <c r="D148" s="1"/>
      <c r="E148" s="1"/>
      <c r="F148" s="6"/>
      <c r="G148" s="72"/>
      <c r="H148" s="33"/>
      <c r="O148" s="2"/>
    </row>
    <row r="149" spans="1:15" ht="15.75">
      <c r="A149" s="27"/>
      <c r="B149" s="27"/>
      <c r="C149" s="1"/>
      <c r="D149" s="1"/>
      <c r="E149" s="1"/>
      <c r="F149" s="6"/>
      <c r="G149" s="72"/>
      <c r="H149" s="33"/>
      <c r="O149" s="2"/>
    </row>
    <row r="150" spans="1:15" ht="15.75">
      <c r="A150" s="27"/>
      <c r="B150" s="27"/>
      <c r="C150" s="1"/>
      <c r="D150" s="1"/>
      <c r="E150" s="1"/>
      <c r="H150" s="33"/>
      <c r="O150" s="2"/>
    </row>
    <row r="151" spans="1:15" ht="15.75">
      <c r="A151" s="1"/>
      <c r="B151" s="1"/>
      <c r="C151" s="1"/>
      <c r="D151" s="1"/>
      <c r="E151" s="1"/>
      <c r="H151" s="33"/>
      <c r="O151" s="2"/>
    </row>
    <row r="152" spans="1:15" ht="15.75">
      <c r="A152" s="1"/>
      <c r="B152" s="1"/>
      <c r="C152" s="1"/>
      <c r="D152" s="202"/>
      <c r="E152" s="1"/>
      <c r="H152" s="33"/>
      <c r="O152" s="2"/>
    </row>
    <row r="153" spans="1:15" ht="15.75">
      <c r="A153" s="1"/>
      <c r="B153" s="1"/>
      <c r="C153" s="1"/>
      <c r="D153" s="1"/>
      <c r="E153" s="1"/>
      <c r="H153" s="33"/>
      <c r="O153" s="2"/>
    </row>
    <row r="154" spans="1:15" ht="15.75">
      <c r="A154" s="1"/>
      <c r="B154" s="1"/>
      <c r="C154" s="1"/>
      <c r="D154" s="1"/>
      <c r="E154" s="1"/>
      <c r="H154" s="33"/>
      <c r="O154" s="2"/>
    </row>
    <row r="155" spans="1:15" ht="15.75">
      <c r="A155" s="1"/>
      <c r="B155" s="1"/>
      <c r="C155" s="1"/>
      <c r="D155" s="1"/>
      <c r="E155" s="1"/>
      <c r="F155" s="66"/>
      <c r="G155" s="78"/>
      <c r="H155" s="33"/>
      <c r="O155" s="2"/>
    </row>
    <row r="156" spans="1:15" ht="15.75">
      <c r="A156" s="1"/>
      <c r="B156" s="1"/>
      <c r="C156" s="1"/>
      <c r="D156" s="1"/>
      <c r="E156" s="1"/>
      <c r="H156" s="33"/>
      <c r="O156" s="2"/>
    </row>
    <row r="157" spans="1:15" ht="15.75">
      <c r="A157" s="1"/>
      <c r="B157" s="1"/>
      <c r="C157" s="1"/>
      <c r="D157" s="1"/>
      <c r="E157" s="203"/>
      <c r="G157" s="13"/>
      <c r="H157" s="33"/>
      <c r="O157" s="2"/>
    </row>
    <row r="158" spans="1:14" ht="15.75">
      <c r="A158" s="1"/>
      <c r="B158" s="1"/>
      <c r="C158" s="1"/>
      <c r="D158" s="1"/>
      <c r="E158" s="1"/>
      <c r="L158" s="62"/>
      <c r="M158" s="62"/>
      <c r="N158" s="62"/>
    </row>
    <row r="159" spans="1:14" ht="15.75">
      <c r="A159" s="1"/>
      <c r="B159" s="1"/>
      <c r="C159" s="1"/>
      <c r="D159" s="1"/>
      <c r="E159" s="1"/>
      <c r="L159" s="62"/>
      <c r="M159" s="62"/>
      <c r="N159" s="62"/>
    </row>
    <row r="160" spans="1:14" ht="15.75">
      <c r="A160" s="1"/>
      <c r="B160" s="1"/>
      <c r="C160" s="1"/>
      <c r="D160" s="1"/>
      <c r="E160" s="1"/>
      <c r="L160" s="62"/>
      <c r="M160" s="62"/>
      <c r="N160" s="62"/>
    </row>
    <row r="161" spans="1:14" ht="15.75">
      <c r="A161" s="27"/>
      <c r="B161" s="27"/>
      <c r="C161" s="27"/>
      <c r="D161" s="27"/>
      <c r="E161" s="27"/>
      <c r="L161" s="62"/>
      <c r="M161" s="62"/>
      <c r="N161" s="62"/>
    </row>
    <row r="162" spans="1:14" ht="15.75">
      <c r="A162" s="1"/>
      <c r="B162" s="1"/>
      <c r="C162" s="1"/>
      <c r="D162" s="1"/>
      <c r="E162" s="1"/>
      <c r="L162" s="62"/>
      <c r="M162" s="62"/>
      <c r="N162" s="62"/>
    </row>
    <row r="163" spans="1:13" s="31" customFormat="1" ht="15.75">
      <c r="A163" s="1"/>
      <c r="B163" s="1"/>
      <c r="C163" s="1"/>
      <c r="D163" s="1"/>
      <c r="E163" s="1"/>
      <c r="F163" s="2"/>
      <c r="G163" s="2"/>
      <c r="H163" s="66"/>
      <c r="I163" s="68"/>
      <c r="J163" s="28"/>
      <c r="K163" s="28"/>
      <c r="L163" s="28"/>
      <c r="M163" s="74"/>
    </row>
    <row r="164" spans="1:17" ht="15.75">
      <c r="A164" s="1"/>
      <c r="B164" s="1"/>
      <c r="C164" s="1"/>
      <c r="D164" s="1"/>
      <c r="E164" s="1"/>
      <c r="L164" s="28"/>
      <c r="M164" s="28"/>
      <c r="N164" s="59"/>
      <c r="O164" s="60"/>
      <c r="P164" s="31"/>
      <c r="Q164" s="31"/>
    </row>
    <row r="165" spans="1:17" ht="22.5" customHeight="1">
      <c r="A165" s="1"/>
      <c r="B165" s="1"/>
      <c r="C165" s="1"/>
      <c r="D165" s="1"/>
      <c r="E165" s="1"/>
      <c r="H165" s="13"/>
      <c r="I165" s="13"/>
      <c r="L165" s="28"/>
      <c r="M165" s="28"/>
      <c r="N165" s="59"/>
      <c r="O165" s="60"/>
      <c r="P165" s="31"/>
      <c r="Q165" s="31"/>
    </row>
    <row r="166" spans="1:17" ht="15.75">
      <c r="A166" s="1"/>
      <c r="B166" s="1"/>
      <c r="C166" s="1"/>
      <c r="D166" s="1"/>
      <c r="E166" s="1"/>
      <c r="L166" s="61"/>
      <c r="M166" s="42"/>
      <c r="N166" s="42"/>
      <c r="O166" s="33"/>
      <c r="P166" s="31"/>
      <c r="Q166" s="31"/>
    </row>
    <row r="167" spans="1:15" s="13" customFormat="1" ht="15.75">
      <c r="A167" s="27"/>
      <c r="B167" s="27"/>
      <c r="C167" s="27"/>
      <c r="D167" s="27"/>
      <c r="E167" s="27"/>
      <c r="F167" s="2"/>
      <c r="G167" s="2"/>
      <c r="H167" s="2"/>
      <c r="I167" s="2"/>
      <c r="O167" s="86"/>
    </row>
    <row r="168" spans="1:15" s="13" customFormat="1" ht="15.75">
      <c r="A168" s="1"/>
      <c r="B168" s="1"/>
      <c r="C168" s="1"/>
      <c r="D168" s="1"/>
      <c r="E168" s="1"/>
      <c r="F168" s="88"/>
      <c r="G168" s="2"/>
      <c r="H168" s="2"/>
      <c r="I168" s="2"/>
      <c r="O168" s="86"/>
    </row>
    <row r="169" spans="1:15" s="13" customFormat="1" ht="15.75">
      <c r="A169" s="1"/>
      <c r="B169" s="1"/>
      <c r="C169" s="1"/>
      <c r="D169" s="1"/>
      <c r="E169" s="1"/>
      <c r="F169" s="2"/>
      <c r="G169" s="2"/>
      <c r="H169" s="2"/>
      <c r="I169" s="2"/>
      <c r="O169" s="86"/>
    </row>
    <row r="170" spans="1:14" ht="15.75">
      <c r="A170" s="1"/>
      <c r="B170" s="1"/>
      <c r="C170" s="1"/>
      <c r="D170" s="1"/>
      <c r="E170" s="1"/>
      <c r="L170" s="62"/>
      <c r="M170" s="62"/>
      <c r="N170" s="62"/>
    </row>
    <row r="171" spans="1:14" ht="15.75" customHeight="1">
      <c r="A171" s="1"/>
      <c r="B171" s="1"/>
      <c r="C171" s="1"/>
      <c r="D171" s="1"/>
      <c r="E171" s="1"/>
      <c r="L171" s="62"/>
      <c r="M171" s="62"/>
      <c r="N171" s="62"/>
    </row>
    <row r="172" spans="1:14" ht="15.75">
      <c r="A172" s="27"/>
      <c r="B172" s="27"/>
      <c r="C172" s="27"/>
      <c r="D172" s="27"/>
      <c r="E172" s="1"/>
      <c r="F172" s="13"/>
      <c r="L172" s="62"/>
      <c r="M172" s="62"/>
      <c r="N172" s="62"/>
    </row>
    <row r="173" spans="1:14" ht="15.75">
      <c r="A173" s="27"/>
      <c r="B173" s="1"/>
      <c r="C173" s="1"/>
      <c r="D173" s="1"/>
      <c r="E173" s="1"/>
      <c r="L173" s="62"/>
      <c r="M173" s="62"/>
      <c r="N173" s="62"/>
    </row>
    <row r="174" spans="1:14" ht="15.75">
      <c r="A174" s="27"/>
      <c r="B174" s="1"/>
      <c r="C174" s="1"/>
      <c r="D174" s="1"/>
      <c r="E174" s="1"/>
      <c r="L174" s="62"/>
      <c r="M174" s="62"/>
      <c r="N174" s="62"/>
    </row>
    <row r="175" spans="1:14" ht="15.75">
      <c r="A175" s="27"/>
      <c r="B175" s="1"/>
      <c r="C175" s="1"/>
      <c r="D175" s="1"/>
      <c r="E175" s="1"/>
      <c r="L175" s="62"/>
      <c r="M175" s="62"/>
      <c r="N175" s="62"/>
    </row>
    <row r="176" spans="1:14" ht="15.75">
      <c r="A176" s="27"/>
      <c r="B176" s="1"/>
      <c r="C176" s="1"/>
      <c r="D176" s="1"/>
      <c r="E176" s="1"/>
      <c r="L176" s="62"/>
      <c r="M176" s="62"/>
      <c r="N176" s="62"/>
    </row>
    <row r="177" spans="1:14" ht="15.75">
      <c r="A177" s="27"/>
      <c r="B177" s="1"/>
      <c r="C177" s="1"/>
      <c r="D177" s="1"/>
      <c r="E177" s="1"/>
      <c r="L177" s="62"/>
      <c r="M177" s="62"/>
      <c r="N177" s="62"/>
    </row>
    <row r="178" spans="1:14" ht="15.75">
      <c r="A178" s="27"/>
      <c r="B178" s="1"/>
      <c r="C178" s="1"/>
      <c r="D178" s="1"/>
      <c r="E178" s="1"/>
      <c r="F178" s="13"/>
      <c r="L178" s="62"/>
      <c r="M178" s="62"/>
      <c r="N178" s="62"/>
    </row>
    <row r="179" spans="1:14" ht="15.75">
      <c r="A179" s="27"/>
      <c r="B179" s="1"/>
      <c r="C179" s="1"/>
      <c r="D179" s="1"/>
      <c r="E179" s="1"/>
      <c r="L179" s="62"/>
      <c r="M179" s="62"/>
      <c r="N179" s="62"/>
    </row>
    <row r="180" spans="1:14" ht="15.75">
      <c r="A180" s="1"/>
      <c r="B180" s="1"/>
      <c r="C180" s="1"/>
      <c r="D180" s="1"/>
      <c r="E180" s="1"/>
      <c r="L180" s="62"/>
      <c r="M180" s="62"/>
      <c r="N180" s="62"/>
    </row>
    <row r="181" spans="1:14" ht="15.75">
      <c r="A181" s="1"/>
      <c r="B181" s="1"/>
      <c r="C181" s="1"/>
      <c r="D181" s="1"/>
      <c r="E181" s="1"/>
      <c r="L181" s="62"/>
      <c r="M181" s="62"/>
      <c r="N181" s="62"/>
    </row>
    <row r="182" spans="1:14" ht="15.75">
      <c r="A182" s="1"/>
      <c r="B182" s="1"/>
      <c r="C182" s="1"/>
      <c r="D182" s="1"/>
      <c r="E182" s="1"/>
      <c r="L182" s="62"/>
      <c r="M182" s="62"/>
      <c r="N182" s="62"/>
    </row>
    <row r="183" spans="1:14" ht="15.75">
      <c r="A183" s="1"/>
      <c r="B183" s="1"/>
      <c r="C183" s="1"/>
      <c r="D183" s="1"/>
      <c r="E183" s="1"/>
      <c r="L183" s="62"/>
      <c r="M183" s="62"/>
      <c r="N183" s="62"/>
    </row>
    <row r="184" spans="1:14" ht="15.75">
      <c r="A184" s="27"/>
      <c r="B184" s="27"/>
      <c r="C184" s="27"/>
      <c r="D184" s="27"/>
      <c r="E184" s="27"/>
      <c r="L184" s="62"/>
      <c r="M184" s="62"/>
      <c r="N184" s="62"/>
    </row>
    <row r="185" spans="1:14" ht="15.75">
      <c r="A185" s="1"/>
      <c r="B185" s="1"/>
      <c r="C185" s="1"/>
      <c r="D185" s="1"/>
      <c r="E185" s="1"/>
      <c r="L185" s="62"/>
      <c r="M185" s="62"/>
      <c r="N185" s="62"/>
    </row>
    <row r="186" spans="1:14" ht="15.75">
      <c r="A186" s="1"/>
      <c r="B186" s="1"/>
      <c r="C186" s="1"/>
      <c r="D186" s="1"/>
      <c r="E186" s="1"/>
      <c r="L186" s="62"/>
      <c r="M186" s="62"/>
      <c r="N186" s="62"/>
    </row>
    <row r="187" spans="1:14" ht="15.75">
      <c r="A187" s="1"/>
      <c r="B187" s="1"/>
      <c r="C187" s="1"/>
      <c r="D187" s="1"/>
      <c r="E187" s="1"/>
      <c r="L187" s="62"/>
      <c r="M187" s="62"/>
      <c r="N187" s="62"/>
    </row>
    <row r="188" spans="1:14" ht="15.75">
      <c r="A188" s="1"/>
      <c r="B188" s="1"/>
      <c r="C188" s="1"/>
      <c r="D188" s="1"/>
      <c r="E188" s="1"/>
      <c r="L188" s="62"/>
      <c r="M188" s="62"/>
      <c r="N188" s="62"/>
    </row>
    <row r="189" spans="1:14" ht="15.75">
      <c r="A189" s="1"/>
      <c r="B189" s="1"/>
      <c r="C189" s="1"/>
      <c r="D189" s="1"/>
      <c r="E189" s="1"/>
      <c r="L189" s="62"/>
      <c r="M189" s="62"/>
      <c r="N189" s="62"/>
    </row>
    <row r="190" spans="1:14" ht="15.75">
      <c r="A190" s="1"/>
      <c r="B190" s="1"/>
      <c r="C190" s="1"/>
      <c r="D190" s="1"/>
      <c r="E190" s="1"/>
      <c r="L190" s="62"/>
      <c r="M190" s="62"/>
      <c r="N190" s="62"/>
    </row>
    <row r="191" spans="1:14" ht="15.75">
      <c r="A191" s="1"/>
      <c r="B191" s="1"/>
      <c r="C191" s="1"/>
      <c r="D191" s="1"/>
      <c r="E191" s="1"/>
      <c r="L191" s="62"/>
      <c r="M191" s="62"/>
      <c r="N191" s="62"/>
    </row>
    <row r="192" spans="1:14" ht="15.75">
      <c r="A192" s="1"/>
      <c r="B192" s="1"/>
      <c r="C192" s="1"/>
      <c r="D192" s="1"/>
      <c r="E192" s="1"/>
      <c r="L192" s="62"/>
      <c r="M192" s="62"/>
      <c r="N192" s="62"/>
    </row>
    <row r="193" spans="1:14" ht="15.75">
      <c r="A193" s="1"/>
      <c r="B193" s="1"/>
      <c r="C193" s="1"/>
      <c r="D193" s="1"/>
      <c r="E193" s="1"/>
      <c r="L193" s="62"/>
      <c r="M193" s="62"/>
      <c r="N193" s="62"/>
    </row>
    <row r="194" spans="1:14" ht="15.75">
      <c r="A194" s="1"/>
      <c r="B194" s="1"/>
      <c r="C194" s="1"/>
      <c r="D194" s="1"/>
      <c r="E194" s="1"/>
      <c r="L194" s="62"/>
      <c r="M194" s="62"/>
      <c r="N194" s="62"/>
    </row>
    <row r="195" spans="1:14" ht="15.75">
      <c r="A195" s="1"/>
      <c r="B195" s="1"/>
      <c r="C195" s="1"/>
      <c r="D195" s="1"/>
      <c r="E195" s="1"/>
      <c r="F195" s="13"/>
      <c r="L195" s="62"/>
      <c r="M195" s="62"/>
      <c r="N195" s="62"/>
    </row>
    <row r="196" spans="1:14" ht="15.75">
      <c r="A196" s="1"/>
      <c r="B196" s="1"/>
      <c r="C196" s="1"/>
      <c r="D196" s="1"/>
      <c r="E196" s="1"/>
      <c r="L196" s="62"/>
      <c r="M196" s="62"/>
      <c r="N196" s="62"/>
    </row>
    <row r="197" spans="1:14" ht="15.75">
      <c r="A197" s="1"/>
      <c r="B197" s="1"/>
      <c r="C197" s="1"/>
      <c r="D197" s="1"/>
      <c r="E197" s="1"/>
      <c r="L197" s="62"/>
      <c r="M197" s="62"/>
      <c r="N197" s="62"/>
    </row>
    <row r="198" spans="1:14" ht="15.75">
      <c r="A198" s="1"/>
      <c r="B198" s="1"/>
      <c r="C198" s="1"/>
      <c r="D198" s="1"/>
      <c r="E198" s="1"/>
      <c r="L198" s="62"/>
      <c r="M198" s="62"/>
      <c r="N198" s="62"/>
    </row>
    <row r="199" spans="1:14" ht="15.75">
      <c r="A199" s="27"/>
      <c r="B199" s="27"/>
      <c r="C199" s="27"/>
      <c r="D199" s="27"/>
      <c r="E199" s="27"/>
      <c r="L199" s="62"/>
      <c r="M199" s="62"/>
      <c r="N199" s="62"/>
    </row>
    <row r="200" spans="1:14" ht="15.75">
      <c r="A200" s="1"/>
      <c r="B200" s="1"/>
      <c r="C200" s="1"/>
      <c r="D200" s="1"/>
      <c r="E200" s="1"/>
      <c r="L200" s="62"/>
      <c r="M200" s="62"/>
      <c r="N200" s="62"/>
    </row>
    <row r="201" spans="1:14" ht="15.75">
      <c r="A201" s="1"/>
      <c r="B201" s="1"/>
      <c r="C201" s="1"/>
      <c r="D201" s="1"/>
      <c r="E201" s="1"/>
      <c r="L201" s="62"/>
      <c r="M201" s="62"/>
      <c r="N201" s="62"/>
    </row>
    <row r="202" spans="1:14" ht="15.75">
      <c r="A202" s="1"/>
      <c r="B202" s="1"/>
      <c r="C202" s="1"/>
      <c r="D202" s="1"/>
      <c r="E202" s="1"/>
      <c r="L202" s="62"/>
      <c r="M202" s="62"/>
      <c r="N202" s="62"/>
    </row>
    <row r="203" spans="1:14" ht="15.75">
      <c r="A203" s="1"/>
      <c r="B203" s="1"/>
      <c r="C203" s="1"/>
      <c r="D203" s="1"/>
      <c r="E203" s="1"/>
      <c r="L203" s="62"/>
      <c r="M203" s="62"/>
      <c r="N203" s="62"/>
    </row>
    <row r="204" spans="1:14" ht="15.75">
      <c r="A204" s="27"/>
      <c r="B204" s="27"/>
      <c r="C204" s="27"/>
      <c r="D204" s="27"/>
      <c r="E204" s="27"/>
      <c r="L204" s="62"/>
      <c r="M204" s="62"/>
      <c r="N204" s="62"/>
    </row>
    <row r="205" spans="1:14" ht="15.75">
      <c r="A205" s="1"/>
      <c r="B205" s="1"/>
      <c r="C205" s="1"/>
      <c r="D205" s="1"/>
      <c r="E205" s="1"/>
      <c r="L205" s="62"/>
      <c r="M205" s="62"/>
      <c r="N205" s="62"/>
    </row>
    <row r="206" spans="1:14" ht="15.75">
      <c r="A206" s="1"/>
      <c r="B206" s="1"/>
      <c r="C206" s="1"/>
      <c r="D206" s="1"/>
      <c r="E206" s="1"/>
      <c r="L206" s="62"/>
      <c r="M206" s="62"/>
      <c r="N206" s="62"/>
    </row>
    <row r="207" spans="1:14" ht="15.75">
      <c r="A207" s="1"/>
      <c r="B207" s="1"/>
      <c r="C207" s="1"/>
      <c r="D207" s="1"/>
      <c r="E207" s="1"/>
      <c r="L207" s="62"/>
      <c r="M207" s="62"/>
      <c r="N207" s="62"/>
    </row>
    <row r="208" spans="1:14" ht="15.75">
      <c r="A208" s="27"/>
      <c r="B208" s="27"/>
      <c r="C208" s="27"/>
      <c r="D208" s="27"/>
      <c r="E208" s="27"/>
      <c r="L208" s="62"/>
      <c r="M208" s="62"/>
      <c r="N208" s="62"/>
    </row>
    <row r="209" spans="1:14" ht="15.75">
      <c r="A209" s="1"/>
      <c r="B209" s="1"/>
      <c r="C209" s="1"/>
      <c r="D209" s="1"/>
      <c r="E209" s="1"/>
      <c r="L209" s="62"/>
      <c r="M209" s="62"/>
      <c r="N209" s="62"/>
    </row>
    <row r="210" spans="1:14" ht="15.75">
      <c r="A210" s="1"/>
      <c r="B210" s="1"/>
      <c r="C210" s="1"/>
      <c r="D210" s="1"/>
      <c r="E210" s="1"/>
      <c r="F210" s="13"/>
      <c r="L210" s="62"/>
      <c r="M210" s="62"/>
      <c r="N210" s="62"/>
    </row>
    <row r="211" spans="1:14" ht="15.75">
      <c r="A211" s="27"/>
      <c r="B211" s="27"/>
      <c r="C211" s="27"/>
      <c r="D211" s="27"/>
      <c r="E211" s="27"/>
      <c r="L211" s="62"/>
      <c r="M211" s="62"/>
      <c r="N211" s="62"/>
    </row>
    <row r="212" spans="1:14" ht="15.75">
      <c r="A212" s="1"/>
      <c r="B212" s="1"/>
      <c r="C212" s="1"/>
      <c r="D212" s="1"/>
      <c r="E212" s="1"/>
      <c r="L212" s="62"/>
      <c r="M212" s="62"/>
      <c r="N212" s="62"/>
    </row>
    <row r="213" spans="1:14" ht="15.75">
      <c r="A213" s="1"/>
      <c r="B213" s="1"/>
      <c r="C213" s="1"/>
      <c r="D213" s="1"/>
      <c r="E213" s="1"/>
      <c r="L213" s="62"/>
      <c r="M213" s="62"/>
      <c r="N213" s="62"/>
    </row>
    <row r="214" spans="1:14" ht="15.75">
      <c r="A214" s="1"/>
      <c r="B214" s="1"/>
      <c r="C214" s="1"/>
      <c r="D214" s="1"/>
      <c r="E214" s="1"/>
      <c r="L214" s="62"/>
      <c r="M214" s="62"/>
      <c r="N214" s="62"/>
    </row>
    <row r="215" spans="1:14" ht="15.75">
      <c r="A215" s="1"/>
      <c r="B215" s="1"/>
      <c r="C215" s="1"/>
      <c r="D215" s="1"/>
      <c r="E215" s="1"/>
      <c r="F215" s="13"/>
      <c r="L215" s="62"/>
      <c r="M215" s="62"/>
      <c r="N215" s="62"/>
    </row>
    <row r="216" spans="1:14" ht="15.75">
      <c r="A216" s="1"/>
      <c r="B216" s="1"/>
      <c r="C216" s="1"/>
      <c r="D216" s="1"/>
      <c r="E216" s="1"/>
      <c r="L216" s="62"/>
      <c r="M216" s="62"/>
      <c r="N216" s="62"/>
    </row>
    <row r="217" spans="1:14" ht="15.75">
      <c r="A217" s="1"/>
      <c r="B217" s="1"/>
      <c r="C217" s="1"/>
      <c r="D217" s="1"/>
      <c r="E217" s="1"/>
      <c r="L217" s="62"/>
      <c r="M217" s="62"/>
      <c r="N217" s="62"/>
    </row>
    <row r="218" spans="1:14" ht="15.75">
      <c r="A218" s="1"/>
      <c r="B218" s="1"/>
      <c r="C218" s="1"/>
      <c r="D218" s="1"/>
      <c r="E218" s="1"/>
      <c r="L218" s="62"/>
      <c r="M218" s="62"/>
      <c r="N218" s="62"/>
    </row>
    <row r="219" spans="1:14" ht="15.75">
      <c r="A219" s="1"/>
      <c r="B219" s="1"/>
      <c r="C219" s="1"/>
      <c r="D219" s="1"/>
      <c r="E219" s="1"/>
      <c r="F219" s="13"/>
      <c r="L219" s="62"/>
      <c r="M219" s="62"/>
      <c r="N219" s="62"/>
    </row>
    <row r="220" spans="1:14" ht="15.75">
      <c r="A220" s="1"/>
      <c r="B220" s="1"/>
      <c r="C220" s="1"/>
      <c r="D220" s="1"/>
      <c r="E220" s="1"/>
      <c r="L220" s="62"/>
      <c r="M220" s="62"/>
      <c r="N220" s="62"/>
    </row>
    <row r="221" spans="12:14" ht="15.75">
      <c r="L221" s="62"/>
      <c r="M221" s="62"/>
      <c r="N221" s="62"/>
    </row>
    <row r="222" spans="1:14" ht="15.75">
      <c r="A222" s="13"/>
      <c r="B222" s="13"/>
      <c r="C222" s="13"/>
      <c r="D222" s="13"/>
      <c r="E222" s="13"/>
      <c r="F222" s="13"/>
      <c r="L222" s="62"/>
      <c r="M222" s="62"/>
      <c r="N222" s="62"/>
    </row>
    <row r="223" spans="12:14" ht="15.75">
      <c r="L223" s="62"/>
      <c r="M223" s="62"/>
      <c r="N223" s="62"/>
    </row>
    <row r="224" spans="12:14" ht="15.75">
      <c r="L224" s="62"/>
      <c r="M224" s="62"/>
      <c r="N224" s="62"/>
    </row>
    <row r="225" spans="12:14" ht="15.75">
      <c r="L225" s="62"/>
      <c r="M225" s="62"/>
      <c r="N225" s="62"/>
    </row>
    <row r="226" spans="12:14" ht="15.75">
      <c r="L226" s="62"/>
      <c r="M226" s="62"/>
      <c r="N226" s="62"/>
    </row>
    <row r="227" spans="12:14" ht="15.75">
      <c r="L227" s="62"/>
      <c r="M227" s="62"/>
      <c r="N227" s="62"/>
    </row>
    <row r="228" spans="12:14" ht="15.75">
      <c r="L228" s="62"/>
      <c r="M228" s="62"/>
      <c r="N228" s="62"/>
    </row>
    <row r="229" spans="12:14" ht="15.75">
      <c r="L229" s="62"/>
      <c r="M229" s="62"/>
      <c r="N229" s="62"/>
    </row>
    <row r="230" spans="12:14" ht="15.75">
      <c r="L230" s="62"/>
      <c r="M230" s="62"/>
      <c r="N230" s="62"/>
    </row>
    <row r="231" spans="12:14" ht="15.75">
      <c r="L231" s="62"/>
      <c r="M231" s="62"/>
      <c r="N231" s="62"/>
    </row>
    <row r="232" spans="12:14" ht="15.75">
      <c r="L232" s="62"/>
      <c r="M232" s="62"/>
      <c r="N232" s="62"/>
    </row>
    <row r="233" spans="12:14" ht="15.75">
      <c r="L233" s="62"/>
      <c r="M233" s="62"/>
      <c r="N233" s="62"/>
    </row>
    <row r="234" spans="12:14" ht="15.75">
      <c r="L234" s="62"/>
      <c r="M234" s="62"/>
      <c r="N234" s="62"/>
    </row>
    <row r="235" spans="12:14" ht="15.75">
      <c r="L235" s="62"/>
      <c r="M235" s="62"/>
      <c r="N235" s="62"/>
    </row>
    <row r="236" spans="12:14" ht="15.75">
      <c r="L236" s="62"/>
      <c r="M236" s="62"/>
      <c r="N236" s="62"/>
    </row>
    <row r="237" spans="12:14" ht="15.75">
      <c r="L237" s="62"/>
      <c r="M237" s="62"/>
      <c r="N237" s="62"/>
    </row>
    <row r="238" spans="12:14" ht="15.75">
      <c r="L238" s="62"/>
      <c r="M238" s="62"/>
      <c r="N238" s="62"/>
    </row>
    <row r="239" spans="1:14" ht="15.75">
      <c r="A239" s="13"/>
      <c r="B239" s="13"/>
      <c r="C239" s="13"/>
      <c r="D239" s="13"/>
      <c r="E239" s="89"/>
      <c r="F239" s="89"/>
      <c r="G239" s="13"/>
      <c r="L239" s="62"/>
      <c r="M239" s="62"/>
      <c r="N239" s="62"/>
    </row>
    <row r="240" spans="5:14" ht="15.75">
      <c r="E240" s="90"/>
      <c r="F240" s="90"/>
      <c r="L240" s="62"/>
      <c r="M240" s="62"/>
      <c r="N240" s="62"/>
    </row>
    <row r="241" spans="5:14" ht="15.75">
      <c r="E241" s="90"/>
      <c r="F241" s="90"/>
      <c r="G241" s="90"/>
      <c r="L241" s="62"/>
      <c r="M241" s="62"/>
      <c r="N241" s="62"/>
    </row>
    <row r="242" spans="5:14" ht="15.75">
      <c r="E242" s="90"/>
      <c r="F242" s="90"/>
      <c r="L242" s="62"/>
      <c r="M242" s="62"/>
      <c r="N242" s="62"/>
    </row>
    <row r="243" spans="1:14" ht="15.75">
      <c r="A243" s="13"/>
      <c r="B243" s="13"/>
      <c r="C243" s="13"/>
      <c r="D243" s="13"/>
      <c r="E243" s="89"/>
      <c r="F243" s="89"/>
      <c r="G243" s="13"/>
      <c r="L243" s="62"/>
      <c r="M243" s="62"/>
      <c r="N243" s="62"/>
    </row>
    <row r="244" spans="5:14" ht="15.75">
      <c r="E244" s="90"/>
      <c r="F244" s="90"/>
      <c r="L244" s="62"/>
      <c r="M244" s="62"/>
      <c r="N244" s="62"/>
    </row>
    <row r="245" spans="5:14" ht="15.75">
      <c r="E245" s="90"/>
      <c r="F245" s="90"/>
      <c r="L245" s="62"/>
      <c r="M245" s="62"/>
      <c r="N245" s="62"/>
    </row>
    <row r="246" spans="5:14" ht="15.75">
      <c r="E246" s="90"/>
      <c r="F246" s="90"/>
      <c r="L246" s="62"/>
      <c r="M246" s="62"/>
      <c r="N246" s="62"/>
    </row>
    <row r="247" spans="5:15" s="13" customFormat="1" ht="15.75">
      <c r="E247" s="89"/>
      <c r="F247" s="89"/>
      <c r="O247" s="86"/>
    </row>
    <row r="248" spans="5:14" ht="15.75">
      <c r="E248" s="90"/>
      <c r="F248" s="90"/>
      <c r="L248" s="63"/>
      <c r="M248" s="63"/>
      <c r="N248" s="63"/>
    </row>
    <row r="249" spans="5:11" ht="15.75">
      <c r="E249" s="90"/>
      <c r="F249" s="90"/>
      <c r="H249" s="90"/>
      <c r="I249" s="90"/>
      <c r="J249" s="90"/>
      <c r="K249" s="90"/>
    </row>
    <row r="250" spans="5:6" ht="15.75">
      <c r="E250" s="90"/>
      <c r="F250" s="90"/>
    </row>
    <row r="251" spans="1:15" s="13" customFormat="1" ht="15.75">
      <c r="A251" s="2"/>
      <c r="B251" s="2"/>
      <c r="C251" s="2"/>
      <c r="D251" s="2"/>
      <c r="E251" s="90"/>
      <c r="F251" s="90"/>
      <c r="G251" s="2"/>
      <c r="O251" s="86"/>
    </row>
    <row r="252" spans="5:6" ht="15.75">
      <c r="E252" s="90"/>
      <c r="F252" s="90"/>
    </row>
    <row r="253" spans="5:6" ht="15.75">
      <c r="E253" s="90"/>
      <c r="F253" s="90"/>
    </row>
    <row r="254" spans="5:6" ht="15.75">
      <c r="E254" s="90"/>
      <c r="F254" s="90"/>
    </row>
    <row r="255" spans="1:15" s="13" customFormat="1" ht="15.75">
      <c r="A255" s="2"/>
      <c r="B255" s="2"/>
      <c r="C255" s="2"/>
      <c r="D255" s="2"/>
      <c r="E255" s="90"/>
      <c r="F255" s="90"/>
      <c r="G255" s="2"/>
      <c r="O255" s="85"/>
    </row>
    <row r="256" spans="5:6" ht="15.75">
      <c r="E256" s="90"/>
      <c r="F256" s="90"/>
    </row>
    <row r="257" spans="1:7" ht="15.75">
      <c r="A257" s="13"/>
      <c r="B257" s="13"/>
      <c r="C257" s="13"/>
      <c r="D257" s="13"/>
      <c r="E257" s="89"/>
      <c r="F257" s="89"/>
      <c r="G257" s="13"/>
    </row>
    <row r="258" spans="5:6" ht="15.75">
      <c r="E258" s="90"/>
      <c r="F258" s="90"/>
    </row>
    <row r="259" spans="5:6" ht="15.75">
      <c r="E259" s="90"/>
      <c r="F259" s="90"/>
    </row>
    <row r="260" spans="5:6" ht="15.75">
      <c r="E260" s="90"/>
      <c r="F260" s="90"/>
    </row>
    <row r="261" spans="5:6" ht="15.75">
      <c r="E261" s="90"/>
      <c r="F261" s="90"/>
    </row>
    <row r="262" spans="5:6" ht="15.75">
      <c r="E262" s="90"/>
      <c r="F262" s="90"/>
    </row>
    <row r="263" spans="5:6" ht="15.75">
      <c r="E263" s="90"/>
      <c r="F263" s="90"/>
    </row>
    <row r="264" spans="5:6" ht="15.75">
      <c r="E264" s="90"/>
      <c r="F264" s="90"/>
    </row>
    <row r="265" spans="1:15" s="13" customFormat="1" ht="15.75">
      <c r="A265" s="2"/>
      <c r="B265" s="2"/>
      <c r="C265" s="2"/>
      <c r="D265" s="2"/>
      <c r="E265" s="90"/>
      <c r="F265" s="90"/>
      <c r="G265" s="2"/>
      <c r="O265" s="85"/>
    </row>
    <row r="266" spans="5:6" ht="15.75">
      <c r="E266" s="90"/>
      <c r="F266" s="90"/>
    </row>
    <row r="267" spans="5:6" ht="15.75">
      <c r="E267" s="90"/>
      <c r="F267" s="90"/>
    </row>
    <row r="268" spans="1:7" ht="15.75">
      <c r="A268" s="13"/>
      <c r="B268" s="13"/>
      <c r="C268" s="13"/>
      <c r="D268" s="13"/>
      <c r="E268" s="89"/>
      <c r="F268" s="89"/>
      <c r="G268" s="13"/>
    </row>
    <row r="269" spans="5:6" ht="15.75">
      <c r="E269" s="90"/>
      <c r="F269" s="90"/>
    </row>
    <row r="270" spans="5:6" ht="15.75">
      <c r="E270" s="90"/>
      <c r="F270" s="90"/>
    </row>
    <row r="271" spans="5:6" ht="15.75">
      <c r="E271" s="90"/>
      <c r="F271" s="90"/>
    </row>
    <row r="272" spans="5:6" ht="15.75">
      <c r="E272" s="90"/>
      <c r="F272" s="90"/>
    </row>
    <row r="273" spans="5:6" ht="15.75">
      <c r="E273" s="90"/>
      <c r="F273" s="90"/>
    </row>
    <row r="274" spans="5:6" ht="15.75">
      <c r="E274" s="90"/>
      <c r="F274" s="90"/>
    </row>
    <row r="275" spans="1:7" ht="15.75">
      <c r="A275" s="13"/>
      <c r="B275" s="13"/>
      <c r="C275" s="13"/>
      <c r="D275" s="13"/>
      <c r="E275" s="89"/>
      <c r="F275" s="89"/>
      <c r="G275" s="13"/>
    </row>
    <row r="276" spans="1:15" s="13" customFormat="1" ht="15.75">
      <c r="A276" s="2"/>
      <c r="B276" s="2"/>
      <c r="C276" s="2"/>
      <c r="D276" s="2"/>
      <c r="E276" s="90"/>
      <c r="F276" s="90"/>
      <c r="G276" s="2"/>
      <c r="O276" s="85"/>
    </row>
    <row r="277" spans="5:6" ht="15.75">
      <c r="E277" s="90"/>
      <c r="F277" s="90"/>
    </row>
    <row r="278" spans="5:6" ht="15.75">
      <c r="E278" s="90"/>
      <c r="F278" s="90"/>
    </row>
    <row r="279" spans="5:6" ht="15.75">
      <c r="E279" s="90"/>
      <c r="F279" s="90"/>
    </row>
    <row r="280" spans="5:6" ht="15.75">
      <c r="E280" s="90"/>
      <c r="F280" s="90"/>
    </row>
    <row r="281" spans="5:6" ht="15.75">
      <c r="E281" s="90"/>
      <c r="F281" s="90"/>
    </row>
    <row r="282" spans="5:6" ht="15.75">
      <c r="E282" s="90"/>
      <c r="F282" s="90"/>
    </row>
    <row r="283" spans="1:15" s="13" customFormat="1" ht="15.75">
      <c r="A283" s="2"/>
      <c r="B283" s="2"/>
      <c r="C283" s="2"/>
      <c r="D283" s="2"/>
      <c r="E283" s="90"/>
      <c r="F283" s="90"/>
      <c r="G283" s="2"/>
      <c r="O283" s="85"/>
    </row>
    <row r="284" spans="5:6" ht="15.75">
      <c r="E284" s="90"/>
      <c r="F284" s="90"/>
    </row>
    <row r="285" spans="5:6" ht="15.75">
      <c r="E285" s="90"/>
      <c r="F285" s="90"/>
    </row>
    <row r="286" spans="5:6" ht="15.75">
      <c r="E286" s="90"/>
      <c r="F286" s="90"/>
    </row>
    <row r="287" spans="5:6" ht="15.75">
      <c r="E287" s="90"/>
      <c r="F287" s="90"/>
    </row>
    <row r="288" spans="5:6" ht="15.75">
      <c r="E288" s="90"/>
      <c r="F288" s="90"/>
    </row>
    <row r="289" spans="5:6" ht="15.75">
      <c r="E289" s="90"/>
      <c r="F289" s="90"/>
    </row>
    <row r="290" spans="5:6" ht="15.75">
      <c r="E290" s="90"/>
      <c r="F290" s="90"/>
    </row>
    <row r="291" spans="5:6" ht="15.75">
      <c r="E291" s="90"/>
      <c r="F291" s="90"/>
    </row>
    <row r="292" spans="5:6" ht="15.75">
      <c r="E292" s="90"/>
      <c r="F292" s="90"/>
    </row>
    <row r="293" spans="5:6" ht="15.75">
      <c r="E293" s="90"/>
      <c r="F293" s="90"/>
    </row>
    <row r="294" spans="5:6" ht="15.75">
      <c r="E294" s="90"/>
      <c r="F294" s="90"/>
    </row>
    <row r="295" spans="5:6" ht="15.75">
      <c r="E295" s="90"/>
      <c r="F295" s="90"/>
    </row>
    <row r="296" spans="5:6" ht="15.75">
      <c r="E296" s="90"/>
      <c r="F296" s="90"/>
    </row>
    <row r="297" spans="5:6" ht="15.75">
      <c r="E297" s="90"/>
      <c r="F297" s="90"/>
    </row>
    <row r="298" spans="5:6" ht="15.75">
      <c r="E298" s="90"/>
      <c r="F298" s="90"/>
    </row>
    <row r="299" spans="5:6" ht="15.75">
      <c r="E299" s="90"/>
      <c r="F299" s="90"/>
    </row>
    <row r="300" spans="5:6" ht="15.75">
      <c r="E300" s="90"/>
      <c r="F300" s="90"/>
    </row>
    <row r="301" spans="5:6" ht="15.75">
      <c r="E301" s="90"/>
      <c r="F301" s="90"/>
    </row>
    <row r="302" spans="5:6" ht="15.75">
      <c r="E302" s="90"/>
      <c r="F302" s="90"/>
    </row>
    <row r="303" spans="5:6" ht="15.75">
      <c r="E303" s="90"/>
      <c r="F303" s="90"/>
    </row>
    <row r="304" spans="5:6" ht="15.75">
      <c r="E304" s="90"/>
      <c r="F304" s="90"/>
    </row>
    <row r="305" spans="1:7" ht="15.75">
      <c r="A305" s="13"/>
      <c r="B305" s="13"/>
      <c r="C305" s="13"/>
      <c r="D305" s="13"/>
      <c r="E305" s="89"/>
      <c r="F305" s="89"/>
      <c r="G305" s="13"/>
    </row>
    <row r="306" spans="5:6" ht="15.75">
      <c r="E306" s="90"/>
      <c r="F306" s="90"/>
    </row>
    <row r="307" spans="5:6" ht="15.75">
      <c r="E307" s="90"/>
      <c r="F307" s="90"/>
    </row>
    <row r="309" spans="1:7" ht="15.75">
      <c r="A309" s="13"/>
      <c r="B309" s="13"/>
      <c r="C309" s="13"/>
      <c r="D309" s="13"/>
      <c r="E309" s="89"/>
      <c r="F309" s="89"/>
      <c r="G309" s="13"/>
    </row>
    <row r="310" spans="5:6" ht="15.75">
      <c r="E310" s="90"/>
      <c r="F310" s="90"/>
    </row>
    <row r="311" spans="5:14" ht="15.75">
      <c r="E311" s="90"/>
      <c r="F311" s="90"/>
      <c r="L311" s="31"/>
      <c r="M311" s="31"/>
      <c r="N311" s="31"/>
    </row>
    <row r="312" spans="5:14" ht="15.75">
      <c r="E312" s="90"/>
      <c r="F312" s="90"/>
      <c r="L312" s="31"/>
      <c r="M312" s="31"/>
      <c r="N312" s="31"/>
    </row>
    <row r="313" spans="5:15" s="13" customFormat="1" ht="15.75">
      <c r="E313" s="89"/>
      <c r="F313" s="89"/>
      <c r="L313" s="39"/>
      <c r="M313" s="39"/>
      <c r="N313" s="39"/>
      <c r="O313" s="85"/>
    </row>
    <row r="314" spans="5:14" ht="15.75">
      <c r="E314" s="90"/>
      <c r="F314" s="90"/>
      <c r="L314" s="31"/>
      <c r="M314" s="31"/>
      <c r="N314" s="31"/>
    </row>
    <row r="315" spans="5:14" ht="15.75">
      <c r="E315" s="90"/>
      <c r="F315" s="90"/>
      <c r="L315" s="31"/>
      <c r="M315" s="31"/>
      <c r="N315" s="31"/>
    </row>
    <row r="316" spans="5:6" ht="15.75">
      <c r="E316" s="90"/>
      <c r="F316" s="90"/>
    </row>
    <row r="317" spans="1:15" s="13" customFormat="1" ht="15.75">
      <c r="A317" s="2"/>
      <c r="B317" s="2"/>
      <c r="C317" s="2"/>
      <c r="D317" s="2"/>
      <c r="E317" s="90"/>
      <c r="F317" s="90"/>
      <c r="G317" s="2"/>
      <c r="O317" s="85"/>
    </row>
    <row r="318" spans="1:7" ht="15.75">
      <c r="A318" s="13"/>
      <c r="B318" s="13"/>
      <c r="C318" s="13"/>
      <c r="D318" s="13"/>
      <c r="E318" s="89"/>
      <c r="F318" s="89"/>
      <c r="G318" s="89"/>
    </row>
    <row r="319" spans="5:6" ht="15.75">
      <c r="E319" s="90"/>
      <c r="F319" s="90"/>
    </row>
    <row r="320" spans="5:6" ht="15.75">
      <c r="E320" s="90"/>
      <c r="F320" s="90"/>
    </row>
    <row r="321" spans="1:15" s="13" customFormat="1" ht="15.75">
      <c r="A321" s="2"/>
      <c r="B321" s="2"/>
      <c r="C321" s="2"/>
      <c r="D321" s="2"/>
      <c r="E321" s="90"/>
      <c r="F321" s="90"/>
      <c r="G321" s="2"/>
      <c r="O321" s="85"/>
    </row>
    <row r="322" spans="1:7" ht="15.75">
      <c r="A322" s="13"/>
      <c r="B322" s="13"/>
      <c r="C322" s="13"/>
      <c r="D322" s="13"/>
      <c r="E322" s="89"/>
      <c r="F322" s="89"/>
      <c r="G322" s="89"/>
    </row>
    <row r="323" spans="5:6" ht="15.75">
      <c r="E323" s="90"/>
      <c r="F323" s="90"/>
    </row>
    <row r="324" spans="5:6" ht="15.75">
      <c r="E324" s="90"/>
      <c r="F324" s="90"/>
    </row>
    <row r="325" spans="5:6" ht="15.75">
      <c r="E325" s="90"/>
      <c r="F325" s="90"/>
    </row>
    <row r="326" spans="1:15" s="13" customFormat="1" ht="15.75">
      <c r="A326" s="2"/>
      <c r="B326" s="2"/>
      <c r="C326" s="2"/>
      <c r="D326" s="2"/>
      <c r="E326" s="90"/>
      <c r="F326" s="90"/>
      <c r="G326" s="2"/>
      <c r="O326" s="85"/>
    </row>
    <row r="327" spans="1:7" ht="15.75">
      <c r="A327" s="13"/>
      <c r="B327" s="13"/>
      <c r="C327" s="13"/>
      <c r="D327" s="13"/>
      <c r="E327" s="89"/>
      <c r="F327" s="89"/>
      <c r="G327" s="13"/>
    </row>
    <row r="328" spans="5:6" ht="15.75">
      <c r="E328" s="90"/>
      <c r="F328" s="90"/>
    </row>
    <row r="329" spans="5:6" ht="15.75">
      <c r="E329" s="90"/>
      <c r="F329" s="90"/>
    </row>
    <row r="330" spans="1:15" s="13" customFormat="1" ht="15.75">
      <c r="A330" s="2"/>
      <c r="B330" s="2"/>
      <c r="C330" s="2"/>
      <c r="D330" s="2"/>
      <c r="E330" s="2"/>
      <c r="F330" s="2"/>
      <c r="G330" s="2"/>
      <c r="O330" s="85"/>
    </row>
    <row r="331" spans="5:6" ht="15.75">
      <c r="E331" s="90"/>
      <c r="F331" s="90"/>
    </row>
    <row r="332" spans="1:7" ht="15.75">
      <c r="A332" s="13"/>
      <c r="B332" s="13"/>
      <c r="C332" s="13"/>
      <c r="D332" s="13"/>
      <c r="E332" s="89"/>
      <c r="F332" s="89"/>
      <c r="G332" s="13"/>
    </row>
    <row r="333" spans="5:6" ht="15.75">
      <c r="E333" s="90"/>
      <c r="F333" s="90"/>
    </row>
    <row r="334" spans="5:6" ht="15.75">
      <c r="E334" s="90"/>
      <c r="F334" s="90"/>
    </row>
    <row r="335" spans="1:15" s="13" customFormat="1" ht="15.75">
      <c r="A335" s="2"/>
      <c r="B335" s="2"/>
      <c r="C335" s="2"/>
      <c r="D335" s="2"/>
      <c r="E335" s="90"/>
      <c r="F335" s="90"/>
      <c r="G335" s="2"/>
      <c r="O335" s="85"/>
    </row>
    <row r="336" spans="1:7" ht="15.75">
      <c r="A336" s="13"/>
      <c r="B336" s="13"/>
      <c r="C336" s="13"/>
      <c r="D336" s="13"/>
      <c r="E336" s="89"/>
      <c r="F336" s="89"/>
      <c r="G336" s="13"/>
    </row>
    <row r="337" spans="5:6" ht="15.75">
      <c r="E337" s="90"/>
      <c r="F337" s="90"/>
    </row>
    <row r="338" spans="5:6" ht="15.75">
      <c r="E338" s="90"/>
      <c r="F338" s="90"/>
    </row>
    <row r="340" spans="1:15" s="13" customFormat="1" ht="15.75">
      <c r="A340" s="2"/>
      <c r="B340" s="2"/>
      <c r="C340" s="2"/>
      <c r="D340" s="2"/>
      <c r="E340" s="2"/>
      <c r="F340" s="2"/>
      <c r="G340" s="2"/>
      <c r="O340" s="85"/>
    </row>
    <row r="341" spans="5:6" ht="15.75">
      <c r="E341" s="91"/>
      <c r="F341" s="91"/>
    </row>
    <row r="344" spans="1:15" s="13" customFormat="1" ht="15.75">
      <c r="A344" s="2"/>
      <c r="B344" s="2"/>
      <c r="C344" s="2"/>
      <c r="D344" s="2"/>
      <c r="E344" s="2"/>
      <c r="F344" s="2"/>
      <c r="G344" s="2"/>
      <c r="O344" s="85"/>
    </row>
    <row r="345" spans="12:14" ht="15.75">
      <c r="L345" s="61"/>
      <c r="M345" s="61"/>
      <c r="N345" s="61"/>
    </row>
    <row r="349" ht="23.25" customHeight="1"/>
  </sheetData>
  <mergeCells count="1">
    <mergeCell ref="E2:G2"/>
  </mergeCells>
  <printOptions gridLines="1" headings="1"/>
  <pageMargins left="0.75" right="0.75" top="1" bottom="1" header="0.5" footer="0.5"/>
  <pageSetup horizontalDpi="600" verticalDpi="600" orientation="portrait" paperSize="9" scale="53" r:id="rId1"/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98"/>
  <sheetViews>
    <sheetView workbookViewId="0" topLeftCell="A13">
      <selection activeCell="H35" sqref="H3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11" width="9.140625" style="2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85" customWidth="1"/>
    <col min="16" max="16384" width="9.140625" style="2" customWidth="1"/>
  </cols>
  <sheetData>
    <row r="1" spans="5:15" ht="24" customHeight="1">
      <c r="E1" s="260"/>
      <c r="F1" s="260"/>
      <c r="G1" s="260"/>
      <c r="H1" s="79"/>
      <c r="I1" s="79"/>
      <c r="J1" s="79"/>
      <c r="K1" s="31"/>
      <c r="L1" s="31"/>
      <c r="M1" s="33"/>
      <c r="O1" s="2"/>
    </row>
    <row r="2" spans="5:15" ht="24" customHeight="1">
      <c r="E2" s="260" t="s">
        <v>431</v>
      </c>
      <c r="F2" s="260"/>
      <c r="G2" s="260"/>
      <c r="H2" s="79"/>
      <c r="I2" s="79"/>
      <c r="J2" s="79"/>
      <c r="K2" s="31"/>
      <c r="L2" s="31"/>
      <c r="M2" s="33"/>
      <c r="O2" s="2"/>
    </row>
    <row r="3" spans="5:15" ht="15.75">
      <c r="E3" s="75" t="s">
        <v>324</v>
      </c>
      <c r="F3" s="68"/>
      <c r="G3" s="68"/>
      <c r="H3" s="68"/>
      <c r="I3" s="68"/>
      <c r="J3" s="22"/>
      <c r="K3" s="31"/>
      <c r="L3" s="31"/>
      <c r="M3" s="33"/>
      <c r="O3" s="2"/>
    </row>
    <row r="4" spans="5:15" ht="15.75">
      <c r="E4" s="75" t="s">
        <v>432</v>
      </c>
      <c r="F4" s="68"/>
      <c r="G4" s="68"/>
      <c r="H4" s="68"/>
      <c r="I4" s="68"/>
      <c r="J4" s="22"/>
      <c r="K4" s="31"/>
      <c r="L4" s="31"/>
      <c r="M4" s="33"/>
      <c r="O4" s="2"/>
    </row>
    <row r="5" spans="5:15" ht="15.75">
      <c r="E5" s="75"/>
      <c r="F5" s="68"/>
      <c r="G5" s="68"/>
      <c r="H5" s="68"/>
      <c r="I5" s="68"/>
      <c r="J5" s="22"/>
      <c r="K5" s="31"/>
      <c r="L5" s="31"/>
      <c r="M5" s="33"/>
      <c r="O5" s="2"/>
    </row>
    <row r="6" spans="5:15" ht="16.5" thickBot="1">
      <c r="E6" s="14"/>
      <c r="F6" s="14"/>
      <c r="G6" s="14"/>
      <c r="H6" s="14"/>
      <c r="I6" s="14"/>
      <c r="J6" s="22"/>
      <c r="K6" s="31"/>
      <c r="L6" s="31"/>
      <c r="M6" s="33"/>
      <c r="O6" s="2"/>
    </row>
    <row r="7" spans="1:15" ht="30" customHeight="1">
      <c r="A7" s="55"/>
      <c r="B7" s="56"/>
      <c r="C7" s="56"/>
      <c r="D7" s="56"/>
      <c r="E7" s="56"/>
      <c r="F7" s="56"/>
      <c r="G7" s="64" t="s">
        <v>169</v>
      </c>
      <c r="H7" s="66"/>
      <c r="I7" s="68"/>
      <c r="J7" s="67"/>
      <c r="K7" s="83"/>
      <c r="L7" s="67"/>
      <c r="M7" s="92"/>
      <c r="O7" s="2"/>
    </row>
    <row r="8" spans="1:13" s="31" customFormat="1" ht="44.25" customHeight="1" thickBot="1">
      <c r="A8" s="57"/>
      <c r="B8" s="58"/>
      <c r="C8" s="58"/>
      <c r="D8" s="58"/>
      <c r="E8" s="58" t="s">
        <v>261</v>
      </c>
      <c r="F8" s="58"/>
      <c r="G8" s="65" t="s">
        <v>242</v>
      </c>
      <c r="H8" s="66"/>
      <c r="I8" s="68"/>
      <c r="J8" s="28"/>
      <c r="K8" s="28"/>
      <c r="L8" s="93"/>
      <c r="M8" s="94"/>
    </row>
    <row r="9" spans="1:17" ht="22.5" customHeight="1">
      <c r="A9" s="13" t="s">
        <v>145</v>
      </c>
      <c r="B9" s="13"/>
      <c r="C9" s="13" t="s">
        <v>146</v>
      </c>
      <c r="D9" s="13"/>
      <c r="G9" s="84">
        <f>SUM(G10:G12)</f>
        <v>30809</v>
      </c>
      <c r="H9" s="13"/>
      <c r="I9" s="13"/>
      <c r="L9" s="28"/>
      <c r="M9" s="28"/>
      <c r="N9" s="59"/>
      <c r="O9" s="60"/>
      <c r="P9" s="31"/>
      <c r="Q9" s="31"/>
    </row>
    <row r="10" spans="2:17" ht="15.75">
      <c r="B10" s="2" t="s">
        <v>147</v>
      </c>
      <c r="D10" s="2" t="s">
        <v>148</v>
      </c>
      <c r="G10" s="2">
        <v>30809</v>
      </c>
      <c r="L10" s="61"/>
      <c r="M10" s="42"/>
      <c r="N10" s="42"/>
      <c r="O10" s="33"/>
      <c r="P10" s="31"/>
      <c r="Q10" s="31"/>
    </row>
    <row r="11" spans="2:14" ht="15.75">
      <c r="B11" s="2" t="s">
        <v>161</v>
      </c>
      <c r="D11" s="2" t="s">
        <v>162</v>
      </c>
      <c r="G11" s="2">
        <v>0</v>
      </c>
      <c r="L11" s="62"/>
      <c r="M11" s="62"/>
      <c r="N11" s="62"/>
    </row>
    <row r="12" spans="2:14" ht="15.75">
      <c r="B12" s="2" t="s">
        <v>164</v>
      </c>
      <c r="D12" s="2" t="s">
        <v>165</v>
      </c>
      <c r="G12" s="2">
        <v>0</v>
      </c>
      <c r="L12" s="62"/>
      <c r="M12" s="62"/>
      <c r="N12" s="62"/>
    </row>
    <row r="13" spans="1:16" ht="15.75">
      <c r="A13" s="27" t="s">
        <v>275</v>
      </c>
      <c r="B13" s="27"/>
      <c r="C13" s="27" t="s">
        <v>276</v>
      </c>
      <c r="D13" s="27"/>
      <c r="E13" s="27"/>
      <c r="G13" s="84">
        <f>SUM(G14:G15)</f>
        <v>22425</v>
      </c>
      <c r="H13" s="13"/>
      <c r="K13" s="28"/>
      <c r="L13" s="28"/>
      <c r="M13" s="59"/>
      <c r="N13" s="60"/>
      <c r="O13" s="31"/>
      <c r="P13" s="31"/>
    </row>
    <row r="14" spans="1:16" ht="15.75">
      <c r="A14" s="1"/>
      <c r="B14" s="1" t="s">
        <v>328</v>
      </c>
      <c r="C14" s="1"/>
      <c r="D14" s="1" t="s">
        <v>329</v>
      </c>
      <c r="E14" s="1"/>
      <c r="G14" s="61">
        <v>0</v>
      </c>
      <c r="K14" s="61"/>
      <c r="L14" s="42"/>
      <c r="M14" s="42"/>
      <c r="N14" s="33"/>
      <c r="O14" s="31"/>
      <c r="P14" s="31"/>
    </row>
    <row r="15" spans="1:14" s="13" customFormat="1" ht="15.75">
      <c r="A15" s="1"/>
      <c r="B15" s="1" t="s">
        <v>331</v>
      </c>
      <c r="C15" s="1"/>
      <c r="D15" s="1" t="s">
        <v>332</v>
      </c>
      <c r="E15" s="1"/>
      <c r="F15" s="2"/>
      <c r="G15" s="2">
        <v>22425</v>
      </c>
      <c r="H15" s="2"/>
      <c r="N15" s="86"/>
    </row>
    <row r="16" spans="1:14" ht="15.75">
      <c r="A16" s="13" t="s">
        <v>168</v>
      </c>
      <c r="B16" s="13"/>
      <c r="C16" s="13" t="s">
        <v>167</v>
      </c>
      <c r="D16" s="13"/>
      <c r="E16" s="13"/>
      <c r="F16" s="13"/>
      <c r="G16" s="84">
        <f>SUM(G17:G19)</f>
        <v>48270</v>
      </c>
      <c r="L16" s="62"/>
      <c r="M16" s="62"/>
      <c r="N16" s="62"/>
    </row>
    <row r="17" spans="2:14" ht="15.75">
      <c r="B17" s="2" t="s">
        <v>170</v>
      </c>
      <c r="D17" s="2" t="s">
        <v>171</v>
      </c>
      <c r="G17" s="61">
        <v>35300</v>
      </c>
      <c r="L17" s="62"/>
      <c r="M17" s="62"/>
      <c r="N17" s="62"/>
    </row>
    <row r="18" spans="1:14" ht="15.75">
      <c r="A18" s="13"/>
      <c r="B18" s="2" t="s">
        <v>173</v>
      </c>
      <c r="D18" s="2" t="s">
        <v>174</v>
      </c>
      <c r="G18" s="61">
        <v>12970</v>
      </c>
      <c r="L18" s="62"/>
      <c r="M18" s="62"/>
      <c r="N18" s="62"/>
    </row>
    <row r="19" spans="2:14" ht="15.75">
      <c r="B19" s="2" t="s">
        <v>269</v>
      </c>
      <c r="D19" s="2" t="s">
        <v>270</v>
      </c>
      <c r="G19" s="61">
        <v>0</v>
      </c>
      <c r="L19" s="62"/>
      <c r="M19" s="62"/>
      <c r="N19" s="62"/>
    </row>
    <row r="20" spans="1:14" ht="15.75">
      <c r="A20" s="13" t="s">
        <v>184</v>
      </c>
      <c r="B20" s="13"/>
      <c r="C20" s="13" t="s">
        <v>185</v>
      </c>
      <c r="D20" s="13"/>
      <c r="E20" s="13"/>
      <c r="F20" s="13"/>
      <c r="G20" s="84">
        <f>SUM(G21:G26)</f>
        <v>48149</v>
      </c>
      <c r="L20" s="62"/>
      <c r="M20" s="62"/>
      <c r="N20" s="62"/>
    </row>
    <row r="21" spans="1:14" ht="15.75">
      <c r="A21" s="13"/>
      <c r="B21" s="13"/>
      <c r="C21" s="1" t="s">
        <v>333</v>
      </c>
      <c r="D21" s="1" t="s">
        <v>334</v>
      </c>
      <c r="E21" s="1"/>
      <c r="F21" s="13"/>
      <c r="G21" s="61">
        <v>21000</v>
      </c>
      <c r="L21" s="62"/>
      <c r="M21" s="62"/>
      <c r="N21" s="62"/>
    </row>
    <row r="22" spans="3:14" ht="15.75">
      <c r="C22" s="2" t="s">
        <v>318</v>
      </c>
      <c r="D22" s="2" t="s">
        <v>319</v>
      </c>
      <c r="G22" s="61">
        <v>1860</v>
      </c>
      <c r="L22" s="62"/>
      <c r="M22" s="62"/>
      <c r="N22" s="62"/>
    </row>
    <row r="23" spans="3:14" ht="15.75">
      <c r="C23" s="2" t="s">
        <v>186</v>
      </c>
      <c r="D23" s="2" t="s">
        <v>187</v>
      </c>
      <c r="G23" s="2">
        <v>14060</v>
      </c>
      <c r="L23" s="62"/>
      <c r="M23" s="62"/>
      <c r="N23" s="62"/>
    </row>
    <row r="24" spans="3:14" ht="15.75">
      <c r="C24" s="2" t="s">
        <v>326</v>
      </c>
      <c r="D24" s="2" t="s">
        <v>337</v>
      </c>
      <c r="G24" s="2">
        <v>5969</v>
      </c>
      <c r="L24" s="62"/>
      <c r="M24" s="62"/>
      <c r="N24" s="62"/>
    </row>
    <row r="25" spans="3:14" ht="15.75">
      <c r="C25" s="2" t="s">
        <v>188</v>
      </c>
      <c r="D25" s="2" t="s">
        <v>24</v>
      </c>
      <c r="G25" s="2">
        <v>4500</v>
      </c>
      <c r="L25" s="62"/>
      <c r="M25" s="62"/>
      <c r="N25" s="62"/>
    </row>
    <row r="26" spans="3:14" ht="15.75">
      <c r="C26" s="2" t="s">
        <v>189</v>
      </c>
      <c r="D26" s="2" t="s">
        <v>190</v>
      </c>
      <c r="G26" s="2">
        <v>760</v>
      </c>
      <c r="L26" s="62"/>
      <c r="M26" s="62"/>
      <c r="N26" s="62"/>
    </row>
    <row r="27" spans="1:14" ht="15.75">
      <c r="A27" s="13" t="s">
        <v>192</v>
      </c>
      <c r="B27" s="13"/>
      <c r="C27" s="13" t="s">
        <v>193</v>
      </c>
      <c r="D27" s="13"/>
      <c r="E27" s="13"/>
      <c r="F27" s="13"/>
      <c r="G27" s="84">
        <f>SUM(G28:G30)</f>
        <v>9000</v>
      </c>
      <c r="L27" s="62"/>
      <c r="M27" s="62"/>
      <c r="N27" s="62"/>
    </row>
    <row r="28" spans="2:14" ht="15.75">
      <c r="B28" s="2" t="s">
        <v>194</v>
      </c>
      <c r="D28" s="2" t="s">
        <v>195</v>
      </c>
      <c r="G28" s="2">
        <v>0</v>
      </c>
      <c r="L28" s="62"/>
      <c r="M28" s="62"/>
      <c r="N28" s="62"/>
    </row>
    <row r="29" spans="2:14" ht="15.75">
      <c r="B29" s="2" t="s">
        <v>196</v>
      </c>
      <c r="D29" s="2" t="s">
        <v>197</v>
      </c>
      <c r="G29" s="2">
        <v>9000</v>
      </c>
      <c r="L29" s="62"/>
      <c r="M29" s="62"/>
      <c r="N29" s="62"/>
    </row>
    <row r="30" spans="2:14" ht="15.75">
      <c r="B30" s="2" t="s">
        <v>198</v>
      </c>
      <c r="D30" s="2" t="s">
        <v>199</v>
      </c>
      <c r="G30" s="2">
        <v>0</v>
      </c>
      <c r="L30" s="62"/>
      <c r="M30" s="62"/>
      <c r="N30" s="62"/>
    </row>
    <row r="31" spans="1:14" ht="15.75">
      <c r="A31" s="13" t="s">
        <v>200</v>
      </c>
      <c r="B31" s="13"/>
      <c r="C31" s="13" t="s">
        <v>201</v>
      </c>
      <c r="D31" s="13"/>
      <c r="E31" s="13"/>
      <c r="F31" s="13"/>
      <c r="G31" s="84">
        <f>SUM(G32)</f>
        <v>5500</v>
      </c>
      <c r="L31" s="62"/>
      <c r="M31" s="62"/>
      <c r="N31" s="62"/>
    </row>
    <row r="32" spans="2:14" ht="15.75">
      <c r="B32" s="2" t="s">
        <v>202</v>
      </c>
      <c r="D32" s="2" t="s">
        <v>203</v>
      </c>
      <c r="G32" s="2">
        <v>5500</v>
      </c>
      <c r="L32" s="62"/>
      <c r="M32" s="62"/>
      <c r="N32" s="62"/>
    </row>
    <row r="33" spans="1:14" ht="15.75">
      <c r="A33" s="13" t="s">
        <v>205</v>
      </c>
      <c r="B33" s="13"/>
      <c r="C33" s="13" t="s">
        <v>206</v>
      </c>
      <c r="D33" s="13"/>
      <c r="E33" s="13"/>
      <c r="F33" s="13"/>
      <c r="G33" s="84">
        <f>SUM(G34:G35)</f>
        <v>950</v>
      </c>
      <c r="L33" s="62"/>
      <c r="M33" s="62"/>
      <c r="N33" s="62"/>
    </row>
    <row r="34" spans="2:14" ht="15.75">
      <c r="B34" s="2" t="s">
        <v>338</v>
      </c>
      <c r="D34" s="2" t="s">
        <v>387</v>
      </c>
      <c r="G34" s="61">
        <v>300</v>
      </c>
      <c r="L34" s="62"/>
      <c r="M34" s="62"/>
      <c r="N34" s="62"/>
    </row>
    <row r="35" spans="2:14" ht="15.75">
      <c r="B35" s="2" t="s">
        <v>255</v>
      </c>
      <c r="D35" s="2" t="s">
        <v>256</v>
      </c>
      <c r="G35" s="2">
        <v>650</v>
      </c>
      <c r="L35" s="62"/>
      <c r="M35" s="62"/>
      <c r="N35" s="62"/>
    </row>
    <row r="36" spans="1:14" ht="15.75">
      <c r="A36" s="13" t="s">
        <v>207</v>
      </c>
      <c r="B36" s="13"/>
      <c r="C36" s="13" t="s">
        <v>208</v>
      </c>
      <c r="D36" s="13"/>
      <c r="E36" s="13"/>
      <c r="F36" s="13"/>
      <c r="G36" s="84">
        <f>SUM(G37)</f>
        <v>170902</v>
      </c>
      <c r="L36" s="62"/>
      <c r="M36" s="62"/>
      <c r="N36" s="62"/>
    </row>
    <row r="37" spans="2:14" ht="15.75">
      <c r="B37" s="2" t="s">
        <v>209</v>
      </c>
      <c r="D37" s="2" t="s">
        <v>210</v>
      </c>
      <c r="G37" s="2">
        <v>170902</v>
      </c>
      <c r="L37" s="62"/>
      <c r="M37" s="62"/>
      <c r="N37" s="62"/>
    </row>
    <row r="38" spans="12:14" ht="15.75">
      <c r="L38" s="62"/>
      <c r="M38" s="62"/>
      <c r="N38" s="62"/>
    </row>
    <row r="39" spans="12:14" ht="15.75">
      <c r="L39" s="62"/>
      <c r="M39" s="62"/>
      <c r="N39" s="62"/>
    </row>
    <row r="40" spans="1:14" ht="15.75">
      <c r="A40" s="13" t="s">
        <v>257</v>
      </c>
      <c r="G40" s="13">
        <f>SUM(G9+G16+G20+G27+G31+G33+G36+G13)</f>
        <v>336005</v>
      </c>
      <c r="L40" s="62"/>
      <c r="M40" s="62"/>
      <c r="N40" s="62"/>
    </row>
    <row r="41" spans="1:14" ht="15.75">
      <c r="A41" s="11"/>
      <c r="G41" s="84"/>
      <c r="L41" s="62"/>
      <c r="M41" s="62"/>
      <c r="N41" s="62"/>
    </row>
    <row r="42" spans="12:14" ht="15.75">
      <c r="L42" s="62"/>
      <c r="M42" s="62"/>
      <c r="N42" s="62"/>
    </row>
    <row r="43" spans="1:15" ht="15.75">
      <c r="A43" s="11"/>
      <c r="B43" s="6"/>
      <c r="C43" s="6"/>
      <c r="D43" s="6"/>
      <c r="E43" s="7"/>
      <c r="F43" s="7"/>
      <c r="G43" s="54"/>
      <c r="H43" s="35"/>
      <c r="I43" s="33"/>
      <c r="O43" s="2"/>
    </row>
    <row r="44" spans="1:14" ht="15.75">
      <c r="A44" s="13"/>
      <c r="B44" s="13"/>
      <c r="C44" s="13"/>
      <c r="D44" s="13"/>
      <c r="E44" s="13"/>
      <c r="F44" s="13"/>
      <c r="G44" s="84"/>
      <c r="L44" s="62"/>
      <c r="M44" s="62"/>
      <c r="N44" s="62"/>
    </row>
    <row r="45" spans="12:14" ht="15.75">
      <c r="L45" s="62"/>
      <c r="M45" s="62"/>
      <c r="N45" s="62"/>
    </row>
    <row r="46" spans="12:14" ht="15.75">
      <c r="L46" s="62"/>
      <c r="M46" s="62"/>
      <c r="N46" s="62"/>
    </row>
    <row r="47" spans="12:14" ht="15.75">
      <c r="L47" s="62"/>
      <c r="M47" s="62"/>
      <c r="N47" s="62"/>
    </row>
    <row r="48" spans="1:14" ht="15.75">
      <c r="A48" s="13"/>
      <c r="B48" s="13"/>
      <c r="C48" s="13"/>
      <c r="D48" s="13"/>
      <c r="E48" s="13"/>
      <c r="F48" s="13"/>
      <c r="G48" s="84"/>
      <c r="L48" s="62"/>
      <c r="M48" s="62"/>
      <c r="N48" s="62"/>
    </row>
    <row r="49" spans="12:14" ht="15.75">
      <c r="L49" s="62"/>
      <c r="M49" s="62"/>
      <c r="N49" s="62"/>
    </row>
    <row r="50" spans="12:14" ht="15.75">
      <c r="L50" s="62"/>
      <c r="M50" s="62"/>
      <c r="N50" s="62"/>
    </row>
    <row r="51" spans="12:14" ht="15.75">
      <c r="L51" s="62"/>
      <c r="M51" s="62"/>
      <c r="N51" s="62"/>
    </row>
    <row r="52" spans="1:14" ht="15.75">
      <c r="A52" s="11"/>
      <c r="G52" s="84"/>
      <c r="L52" s="62"/>
      <c r="M52" s="62"/>
      <c r="N52" s="62"/>
    </row>
    <row r="53" spans="1:17" ht="22.5" customHeight="1">
      <c r="A53" s="13"/>
      <c r="B53" s="13"/>
      <c r="C53" s="13"/>
      <c r="D53" s="13"/>
      <c r="G53" s="84"/>
      <c r="H53" s="13"/>
      <c r="I53" s="13"/>
      <c r="L53" s="28"/>
      <c r="M53" s="28"/>
      <c r="N53" s="59"/>
      <c r="O53" s="60"/>
      <c r="P53" s="31"/>
      <c r="Q53" s="31"/>
    </row>
    <row r="54" spans="12:17" ht="15.75">
      <c r="L54" s="61"/>
      <c r="M54" s="42"/>
      <c r="N54" s="42"/>
      <c r="O54" s="33"/>
      <c r="P54" s="31"/>
      <c r="Q54" s="31"/>
    </row>
    <row r="55" spans="3:15" s="13" customFormat="1" ht="15.75">
      <c r="C55" s="2"/>
      <c r="D55" s="2"/>
      <c r="E55" s="2"/>
      <c r="F55" s="2"/>
      <c r="G55" s="2"/>
      <c r="H55" s="2"/>
      <c r="I55" s="2"/>
      <c r="O55" s="86"/>
    </row>
    <row r="56" spans="3:15" s="13" customFormat="1" ht="15.75">
      <c r="C56" s="2"/>
      <c r="D56" s="2"/>
      <c r="E56" s="2"/>
      <c r="F56" s="2"/>
      <c r="G56" s="62"/>
      <c r="H56" s="2"/>
      <c r="I56" s="2"/>
      <c r="O56" s="86"/>
    </row>
    <row r="57" spans="3:15" s="13" customFormat="1" ht="15.75">
      <c r="C57" s="2"/>
      <c r="D57" s="2"/>
      <c r="E57" s="87"/>
      <c r="F57" s="2"/>
      <c r="G57" s="2"/>
      <c r="H57" s="2"/>
      <c r="I57" s="2"/>
      <c r="O57" s="86"/>
    </row>
    <row r="58" spans="3:15" s="13" customFormat="1" ht="15.75">
      <c r="C58" s="2"/>
      <c r="D58" s="2"/>
      <c r="E58" s="87"/>
      <c r="F58" s="2"/>
      <c r="G58" s="2"/>
      <c r="H58" s="2"/>
      <c r="I58" s="2"/>
      <c r="O58" s="86"/>
    </row>
    <row r="59" spans="3:15" s="13" customFormat="1" ht="15.75">
      <c r="C59" s="2"/>
      <c r="D59" s="2"/>
      <c r="E59" s="87"/>
      <c r="F59" s="2"/>
      <c r="G59" s="2"/>
      <c r="H59" s="2"/>
      <c r="I59" s="2"/>
      <c r="O59" s="86"/>
    </row>
    <row r="60" spans="3:15" s="13" customFormat="1" ht="15.75">
      <c r="C60" s="2"/>
      <c r="D60" s="2"/>
      <c r="E60" s="87"/>
      <c r="F60" s="2"/>
      <c r="G60" s="2"/>
      <c r="H60" s="2"/>
      <c r="I60" s="2"/>
      <c r="O60" s="86"/>
    </row>
    <row r="61" spans="3:15" s="13" customFormat="1" ht="15.75">
      <c r="C61" s="2"/>
      <c r="D61" s="2"/>
      <c r="E61" s="87"/>
      <c r="F61" s="2"/>
      <c r="G61" s="2"/>
      <c r="H61" s="2"/>
      <c r="I61" s="2"/>
      <c r="O61" s="86"/>
    </row>
    <row r="62" spans="3:15" s="13" customFormat="1" ht="15.75">
      <c r="C62" s="2"/>
      <c r="D62" s="2"/>
      <c r="E62" s="2"/>
      <c r="F62" s="2"/>
      <c r="G62" s="2"/>
      <c r="H62" s="2"/>
      <c r="I62" s="2"/>
      <c r="O62" s="86"/>
    </row>
    <row r="63" spans="12:14" ht="15.75">
      <c r="L63" s="62"/>
      <c r="M63" s="62"/>
      <c r="N63" s="62"/>
    </row>
    <row r="64" spans="4:14" ht="15.75" customHeight="1">
      <c r="D64" s="24"/>
      <c r="L64" s="62"/>
      <c r="M64" s="62"/>
      <c r="N64" s="62"/>
    </row>
    <row r="65" spans="4:14" ht="15.75" customHeight="1">
      <c r="D65" s="24"/>
      <c r="L65" s="62"/>
      <c r="M65" s="62"/>
      <c r="N65" s="62"/>
    </row>
    <row r="66" spans="4:14" ht="15.75" customHeight="1">
      <c r="D66" s="24"/>
      <c r="L66" s="62"/>
      <c r="M66" s="62"/>
      <c r="N66" s="62"/>
    </row>
    <row r="67" spans="12:14" ht="15.75">
      <c r="L67" s="62"/>
      <c r="M67" s="62"/>
      <c r="N67" s="62"/>
    </row>
    <row r="68" spans="12:14" ht="15.75">
      <c r="L68" s="62"/>
      <c r="M68" s="62"/>
      <c r="N68" s="62"/>
    </row>
    <row r="69" spans="12:14" ht="15.75">
      <c r="L69" s="62"/>
      <c r="M69" s="62"/>
      <c r="N69" s="62"/>
    </row>
    <row r="70" spans="12:14" ht="15.75">
      <c r="L70" s="62"/>
      <c r="M70" s="62"/>
      <c r="N70" s="62"/>
    </row>
    <row r="71" spans="12:14" ht="15.75">
      <c r="L71" s="62"/>
      <c r="M71" s="62"/>
      <c r="N71" s="62"/>
    </row>
    <row r="72" spans="12:14" ht="15.75">
      <c r="L72" s="62"/>
      <c r="M72" s="62"/>
      <c r="N72" s="62"/>
    </row>
    <row r="73" spans="12:14" ht="15.75">
      <c r="L73" s="62"/>
      <c r="M73" s="62"/>
      <c r="N73" s="62"/>
    </row>
    <row r="74" spans="6:14" ht="15.75">
      <c r="F74" s="88"/>
      <c r="L74" s="62"/>
      <c r="M74" s="62"/>
      <c r="N74" s="62"/>
    </row>
    <row r="75" spans="12:14" ht="15.75">
      <c r="L75" s="62"/>
      <c r="M75" s="62"/>
      <c r="N75" s="62"/>
    </row>
    <row r="76" spans="12:14" ht="15.75">
      <c r="L76" s="62"/>
      <c r="M76" s="62"/>
      <c r="N76" s="62"/>
    </row>
    <row r="77" spans="12:14" ht="15.75">
      <c r="L77" s="62"/>
      <c r="M77" s="62"/>
      <c r="N77" s="62"/>
    </row>
    <row r="78" spans="1:8" s="13" customFormat="1" ht="15.75">
      <c r="A78" s="11"/>
      <c r="B78" s="4"/>
      <c r="C78" s="4"/>
      <c r="D78" s="4"/>
      <c r="E78" s="4"/>
      <c r="F78" s="4"/>
      <c r="G78" s="72"/>
      <c r="H78" s="43"/>
    </row>
    <row r="79" spans="1:14" ht="15.75">
      <c r="A79" s="13"/>
      <c r="B79" s="13"/>
      <c r="C79" s="13"/>
      <c r="D79" s="13"/>
      <c r="E79" s="13"/>
      <c r="F79" s="13"/>
      <c r="G79" s="84"/>
      <c r="L79" s="62"/>
      <c r="M79" s="62"/>
      <c r="N79" s="62"/>
    </row>
    <row r="80" spans="12:14" ht="15.75">
      <c r="L80" s="62"/>
      <c r="M80" s="62"/>
      <c r="N80" s="62"/>
    </row>
    <row r="81" spans="12:14" ht="15.75">
      <c r="L81" s="62"/>
      <c r="M81" s="62"/>
      <c r="N81" s="62"/>
    </row>
    <row r="82" spans="12:14" ht="15.75">
      <c r="L82" s="62"/>
      <c r="M82" s="62"/>
      <c r="N82" s="62"/>
    </row>
    <row r="83" spans="12:14" ht="15.75">
      <c r="L83" s="62"/>
      <c r="M83" s="62"/>
      <c r="N83" s="62"/>
    </row>
    <row r="84" spans="1:15" ht="15.75">
      <c r="A84" s="11"/>
      <c r="B84" s="4"/>
      <c r="C84" s="6"/>
      <c r="D84" s="6"/>
      <c r="E84" s="6"/>
      <c r="F84" s="6"/>
      <c r="G84" s="72"/>
      <c r="H84" s="33"/>
      <c r="O84" s="2"/>
    </row>
    <row r="85" spans="1:14" ht="15.75">
      <c r="A85" s="13"/>
      <c r="B85" s="13"/>
      <c r="C85" s="13"/>
      <c r="D85" s="13"/>
      <c r="E85" s="13"/>
      <c r="F85" s="13"/>
      <c r="G85" s="84"/>
      <c r="L85" s="62"/>
      <c r="M85" s="62"/>
      <c r="N85" s="62"/>
    </row>
    <row r="86" spans="12:14" ht="15.75">
      <c r="L86" s="62"/>
      <c r="M86" s="62"/>
      <c r="N86" s="62"/>
    </row>
    <row r="87" spans="12:14" ht="15.75">
      <c r="L87" s="62"/>
      <c r="M87" s="62"/>
      <c r="N87" s="62"/>
    </row>
    <row r="88" spans="12:14" ht="15.75">
      <c r="L88" s="62"/>
      <c r="M88" s="62"/>
      <c r="N88" s="62"/>
    </row>
    <row r="89" spans="1:15" ht="14.25" customHeight="1">
      <c r="A89" s="11"/>
      <c r="B89" s="4"/>
      <c r="C89" s="6"/>
      <c r="D89" s="6"/>
      <c r="E89" s="6"/>
      <c r="F89" s="6"/>
      <c r="G89" s="72"/>
      <c r="H89" s="33"/>
      <c r="O89" s="2"/>
    </row>
    <row r="90" spans="1:14" ht="15.75">
      <c r="A90" s="13"/>
      <c r="B90" s="13"/>
      <c r="C90" s="13"/>
      <c r="D90" s="13"/>
      <c r="E90" s="13"/>
      <c r="F90" s="13"/>
      <c r="G90" s="84"/>
      <c r="L90" s="62"/>
      <c r="M90" s="62"/>
      <c r="N90" s="62"/>
    </row>
    <row r="91" spans="12:14" ht="15.75">
      <c r="L91" s="62"/>
      <c r="M91" s="62"/>
      <c r="N91" s="62"/>
    </row>
    <row r="92" spans="12:14" ht="15.75">
      <c r="L92" s="62"/>
      <c r="M92" s="62"/>
      <c r="N92" s="62"/>
    </row>
    <row r="93" spans="12:14" ht="15.75">
      <c r="L93" s="62"/>
      <c r="M93" s="62"/>
      <c r="N93" s="62"/>
    </row>
    <row r="94" spans="12:14" ht="15.75">
      <c r="L94" s="62"/>
      <c r="M94" s="62"/>
      <c r="N94" s="62"/>
    </row>
    <row r="95" spans="12:14" ht="15.75">
      <c r="L95" s="62"/>
      <c r="M95" s="62"/>
      <c r="N95" s="62"/>
    </row>
    <row r="96" spans="1:15" ht="15.75">
      <c r="A96" s="11"/>
      <c r="B96" s="4"/>
      <c r="C96" s="6"/>
      <c r="D96" s="6"/>
      <c r="E96" s="6"/>
      <c r="F96" s="6"/>
      <c r="G96" s="72"/>
      <c r="H96" s="33"/>
      <c r="O96" s="2"/>
    </row>
    <row r="97" spans="1:15" ht="15.75">
      <c r="A97" s="11"/>
      <c r="B97" s="4"/>
      <c r="C97" s="6"/>
      <c r="D97" s="6"/>
      <c r="E97" s="6"/>
      <c r="F97" s="6"/>
      <c r="G97" s="72"/>
      <c r="H97" s="33"/>
      <c r="O97" s="2"/>
    </row>
    <row r="98" spans="1:15" ht="15.75">
      <c r="A98" s="11"/>
      <c r="B98" s="4"/>
      <c r="C98" s="6"/>
      <c r="D98" s="6"/>
      <c r="E98" s="6"/>
      <c r="F98" s="6"/>
      <c r="G98" s="72"/>
      <c r="H98" s="33"/>
      <c r="O98" s="2"/>
    </row>
    <row r="99" spans="1:15" ht="15.75">
      <c r="A99" s="11"/>
      <c r="B99" s="4"/>
      <c r="C99" s="6"/>
      <c r="D99" s="6"/>
      <c r="E99" s="6"/>
      <c r="F99" s="6"/>
      <c r="G99" s="72"/>
      <c r="H99" s="33"/>
      <c r="O99" s="2"/>
    </row>
    <row r="100" spans="1:15" ht="15.75">
      <c r="A100" s="11"/>
      <c r="B100" s="4"/>
      <c r="C100" s="6"/>
      <c r="D100" s="6"/>
      <c r="E100" s="6"/>
      <c r="F100" s="6"/>
      <c r="G100" s="72"/>
      <c r="H100" s="33"/>
      <c r="O100" s="2"/>
    </row>
    <row r="101" spans="1:15" ht="15.75">
      <c r="A101" s="11"/>
      <c r="B101" s="4"/>
      <c r="C101" s="6"/>
      <c r="D101" s="6"/>
      <c r="E101" s="6"/>
      <c r="F101" s="6"/>
      <c r="G101" s="72"/>
      <c r="H101" s="33"/>
      <c r="O101" s="2"/>
    </row>
    <row r="102" spans="1:15" ht="15.75">
      <c r="A102" s="11"/>
      <c r="B102" s="4"/>
      <c r="C102" s="6"/>
      <c r="D102" s="6"/>
      <c r="E102" s="6"/>
      <c r="F102" s="6"/>
      <c r="G102" s="72"/>
      <c r="H102" s="33"/>
      <c r="O102" s="2"/>
    </row>
    <row r="103" spans="1:15" ht="15.75">
      <c r="A103" s="11"/>
      <c r="B103" s="4"/>
      <c r="C103" s="6"/>
      <c r="D103" s="6"/>
      <c r="E103" s="6"/>
      <c r="F103" s="6"/>
      <c r="G103" s="72"/>
      <c r="H103" s="33"/>
      <c r="O103" s="2"/>
    </row>
    <row r="104" spans="1:15" ht="15.75">
      <c r="A104" s="11"/>
      <c r="B104" s="4"/>
      <c r="C104" s="6"/>
      <c r="D104" s="6"/>
      <c r="E104" s="6"/>
      <c r="F104" s="6"/>
      <c r="G104" s="72"/>
      <c r="H104" s="33"/>
      <c r="O104" s="2"/>
    </row>
    <row r="105" spans="1:15" ht="15.75">
      <c r="A105" s="11"/>
      <c r="B105" s="4"/>
      <c r="C105" s="6"/>
      <c r="D105" s="6"/>
      <c r="E105" s="6"/>
      <c r="F105" s="6"/>
      <c r="G105" s="72"/>
      <c r="H105" s="33"/>
      <c r="O105" s="2"/>
    </row>
    <row r="106" spans="1:15" ht="15.75">
      <c r="A106" s="11"/>
      <c r="B106" s="4"/>
      <c r="C106" s="6"/>
      <c r="D106" s="6"/>
      <c r="E106" s="6"/>
      <c r="F106" s="6"/>
      <c r="G106" s="72"/>
      <c r="H106" s="33"/>
      <c r="O106" s="2"/>
    </row>
    <row r="107" spans="12:14" ht="15.75">
      <c r="L107" s="62"/>
      <c r="M107" s="62"/>
      <c r="N107" s="62"/>
    </row>
    <row r="108" spans="12:14" ht="15.75">
      <c r="L108" s="62"/>
      <c r="M108" s="62"/>
      <c r="N108" s="62"/>
    </row>
    <row r="109" spans="12:14" ht="15.75">
      <c r="L109" s="62"/>
      <c r="M109" s="62"/>
      <c r="N109" s="62"/>
    </row>
    <row r="110" spans="12:14" ht="15.75">
      <c r="L110" s="62"/>
      <c r="M110" s="62"/>
      <c r="N110" s="62"/>
    </row>
    <row r="111" spans="12:14" ht="15.75">
      <c r="L111" s="62"/>
      <c r="M111" s="62"/>
      <c r="N111" s="62"/>
    </row>
    <row r="112" spans="1:13" s="31" customFormat="1" ht="15.75">
      <c r="A112" s="66"/>
      <c r="B112" s="66"/>
      <c r="C112" s="66"/>
      <c r="D112" s="66"/>
      <c r="E112" s="66"/>
      <c r="F112" s="66"/>
      <c r="G112" s="78"/>
      <c r="H112" s="66"/>
      <c r="I112" s="68"/>
      <c r="J112" s="28"/>
      <c r="K112" s="28"/>
      <c r="L112" s="28"/>
      <c r="M112" s="74"/>
    </row>
    <row r="113" spans="12:17" ht="15.75">
      <c r="L113" s="28"/>
      <c r="M113" s="28"/>
      <c r="N113" s="59"/>
      <c r="O113" s="60"/>
      <c r="P113" s="31"/>
      <c r="Q113" s="31"/>
    </row>
    <row r="114" spans="1:17" ht="22.5" customHeight="1">
      <c r="A114" s="13"/>
      <c r="B114" s="13"/>
      <c r="C114" s="13"/>
      <c r="D114" s="13"/>
      <c r="G114" s="13"/>
      <c r="H114" s="13"/>
      <c r="I114" s="13"/>
      <c r="L114" s="28"/>
      <c r="M114" s="28"/>
      <c r="N114" s="59"/>
      <c r="O114" s="60"/>
      <c r="P114" s="31"/>
      <c r="Q114" s="31"/>
    </row>
    <row r="115" spans="12:17" ht="15.75">
      <c r="L115" s="61"/>
      <c r="M115" s="42"/>
      <c r="N115" s="42"/>
      <c r="O115" s="33"/>
      <c r="P115" s="31"/>
      <c r="Q115" s="31"/>
    </row>
    <row r="116" spans="3:15" s="13" customFormat="1" ht="15.75">
      <c r="C116" s="2"/>
      <c r="D116" s="2"/>
      <c r="E116" s="2"/>
      <c r="F116" s="2"/>
      <c r="G116" s="2"/>
      <c r="H116" s="2"/>
      <c r="I116" s="2"/>
      <c r="O116" s="86"/>
    </row>
    <row r="117" spans="3:15" s="13" customFormat="1" ht="15.75">
      <c r="C117" s="2"/>
      <c r="D117" s="2"/>
      <c r="E117" s="2"/>
      <c r="F117" s="2"/>
      <c r="G117" s="2"/>
      <c r="H117" s="2"/>
      <c r="I117" s="2"/>
      <c r="O117" s="86"/>
    </row>
    <row r="118" spans="3:15" s="13" customFormat="1" ht="15.75">
      <c r="C118" s="2"/>
      <c r="D118" s="2"/>
      <c r="E118" s="2"/>
      <c r="F118" s="2"/>
      <c r="G118" s="2"/>
      <c r="H118" s="2"/>
      <c r="I118" s="2"/>
      <c r="O118" s="86"/>
    </row>
    <row r="119" spans="12:14" ht="15.75">
      <c r="L119" s="62"/>
      <c r="M119" s="62"/>
      <c r="N119" s="62"/>
    </row>
    <row r="120" spans="4:14" ht="15.75" customHeight="1">
      <c r="D120" s="24"/>
      <c r="L120" s="62"/>
      <c r="M120" s="62"/>
      <c r="N120" s="62"/>
    </row>
    <row r="121" spans="12:14" ht="15.75">
      <c r="L121" s="62"/>
      <c r="M121" s="62"/>
      <c r="N121" s="62"/>
    </row>
    <row r="122" spans="12:14" ht="15.75">
      <c r="L122" s="62"/>
      <c r="M122" s="62"/>
      <c r="N122" s="62"/>
    </row>
    <row r="123" spans="12:14" ht="15.75">
      <c r="L123" s="62"/>
      <c r="M123" s="62"/>
      <c r="N123" s="62"/>
    </row>
    <row r="124" spans="12:14" ht="15.75">
      <c r="L124" s="62"/>
      <c r="M124" s="62"/>
      <c r="N124" s="62"/>
    </row>
    <row r="125" spans="5:14" ht="15.75">
      <c r="E125" s="88"/>
      <c r="F125" s="88"/>
      <c r="L125" s="62"/>
      <c r="M125" s="62"/>
      <c r="N125" s="62"/>
    </row>
    <row r="126" spans="12:14" ht="15.75">
      <c r="L126" s="62"/>
      <c r="M126" s="62"/>
      <c r="N126" s="62"/>
    </row>
    <row r="127" spans="12:14" ht="15.75">
      <c r="L127" s="62"/>
      <c r="M127" s="62"/>
      <c r="N127" s="62"/>
    </row>
    <row r="128" spans="12:14" ht="15.75">
      <c r="L128" s="62"/>
      <c r="M128" s="62"/>
      <c r="N128" s="62"/>
    </row>
    <row r="129" spans="1:14" ht="15.75">
      <c r="A129" s="13"/>
      <c r="B129" s="13"/>
      <c r="C129" s="13"/>
      <c r="D129" s="13"/>
      <c r="E129" s="13"/>
      <c r="F129" s="13"/>
      <c r="L129" s="62"/>
      <c r="M129" s="62"/>
      <c r="N129" s="62"/>
    </row>
    <row r="130" spans="12:14" ht="15.75">
      <c r="L130" s="62"/>
      <c r="M130" s="62"/>
      <c r="N130" s="62"/>
    </row>
    <row r="131" spans="12:14" ht="15.75">
      <c r="L131" s="62"/>
      <c r="M131" s="62"/>
      <c r="N131" s="62"/>
    </row>
    <row r="132" spans="12:14" ht="15.75">
      <c r="L132" s="62"/>
      <c r="M132" s="62"/>
      <c r="N132" s="62"/>
    </row>
    <row r="133" spans="12:14" ht="15.75">
      <c r="L133" s="62"/>
      <c r="M133" s="62"/>
      <c r="N133" s="62"/>
    </row>
    <row r="134" spans="12:14" ht="15.75">
      <c r="L134" s="62"/>
      <c r="M134" s="62"/>
      <c r="N134" s="62"/>
    </row>
    <row r="135" spans="1:14" ht="15.75">
      <c r="A135" s="13"/>
      <c r="B135" s="13"/>
      <c r="C135" s="13"/>
      <c r="D135" s="13"/>
      <c r="E135" s="13"/>
      <c r="F135" s="13"/>
      <c r="L135" s="62"/>
      <c r="M135" s="62"/>
      <c r="N135" s="62"/>
    </row>
    <row r="136" spans="12:14" ht="15.75">
      <c r="L136" s="62"/>
      <c r="M136" s="62"/>
      <c r="N136" s="62"/>
    </row>
    <row r="137" spans="12:14" ht="15.75">
      <c r="L137" s="62"/>
      <c r="M137" s="62"/>
      <c r="N137" s="62"/>
    </row>
    <row r="138" spans="12:14" ht="15.75">
      <c r="L138" s="62"/>
      <c r="M138" s="62"/>
      <c r="N138" s="62"/>
    </row>
    <row r="139" spans="12:14" ht="15.75">
      <c r="L139" s="62"/>
      <c r="M139" s="62"/>
      <c r="N139" s="62"/>
    </row>
    <row r="140" spans="1:14" ht="15.75">
      <c r="A140" s="13"/>
      <c r="B140" s="13"/>
      <c r="C140" s="13"/>
      <c r="D140" s="13"/>
      <c r="L140" s="62"/>
      <c r="M140" s="62"/>
      <c r="N140" s="62"/>
    </row>
    <row r="141" spans="1:14" ht="15.75">
      <c r="A141" s="13"/>
      <c r="L141" s="62"/>
      <c r="M141" s="62"/>
      <c r="N141" s="62"/>
    </row>
    <row r="142" spans="1:14" ht="15.75">
      <c r="A142" s="13"/>
      <c r="L142" s="62"/>
      <c r="M142" s="62"/>
      <c r="N142" s="62"/>
    </row>
    <row r="143" spans="1:14" ht="15.75">
      <c r="A143" s="13"/>
      <c r="L143" s="62"/>
      <c r="M143" s="62"/>
      <c r="N143" s="62"/>
    </row>
    <row r="144" spans="1:14" ht="15.75">
      <c r="A144" s="13"/>
      <c r="L144" s="62"/>
      <c r="M144" s="62"/>
      <c r="N144" s="62"/>
    </row>
    <row r="145" spans="1:14" ht="15.75">
      <c r="A145" s="13"/>
      <c r="L145" s="62"/>
      <c r="M145" s="62"/>
      <c r="N145" s="62"/>
    </row>
    <row r="146" spans="1:14" ht="15.75">
      <c r="A146" s="13"/>
      <c r="L146" s="62"/>
      <c r="M146" s="62"/>
      <c r="N146" s="62"/>
    </row>
    <row r="147" spans="1:14" ht="15.75">
      <c r="A147" s="13"/>
      <c r="L147" s="62"/>
      <c r="M147" s="62"/>
      <c r="N147" s="62"/>
    </row>
    <row r="148" spans="12:14" ht="15.75">
      <c r="L148" s="62"/>
      <c r="M148" s="62"/>
      <c r="N148" s="62"/>
    </row>
    <row r="149" spans="12:14" ht="15.75">
      <c r="L149" s="62"/>
      <c r="M149" s="62"/>
      <c r="N149" s="62"/>
    </row>
    <row r="150" spans="12:14" ht="15.75">
      <c r="L150" s="62"/>
      <c r="M150" s="62"/>
      <c r="N150" s="62"/>
    </row>
    <row r="151" spans="12:14" ht="15.75">
      <c r="L151" s="62"/>
      <c r="M151" s="62"/>
      <c r="N151" s="62"/>
    </row>
    <row r="152" spans="1:14" ht="15.75">
      <c r="A152" s="13"/>
      <c r="B152" s="13"/>
      <c r="C152" s="13"/>
      <c r="D152" s="13"/>
      <c r="E152" s="13"/>
      <c r="F152" s="13"/>
      <c r="L152" s="62"/>
      <c r="M152" s="62"/>
      <c r="N152" s="62"/>
    </row>
    <row r="153" spans="12:14" ht="15.75">
      <c r="L153" s="62"/>
      <c r="M153" s="62"/>
      <c r="N153" s="62"/>
    </row>
    <row r="154" spans="12:14" ht="15.75">
      <c r="L154" s="62"/>
      <c r="M154" s="62"/>
      <c r="N154" s="62"/>
    </row>
    <row r="155" spans="12:14" ht="15.75">
      <c r="L155" s="62"/>
      <c r="M155" s="62"/>
      <c r="N155" s="62"/>
    </row>
    <row r="156" spans="12:14" ht="15.75">
      <c r="L156" s="62"/>
      <c r="M156" s="62"/>
      <c r="N156" s="62"/>
    </row>
    <row r="157" spans="12:14" ht="15.75">
      <c r="L157" s="62"/>
      <c r="M157" s="62"/>
      <c r="N157" s="62"/>
    </row>
    <row r="158" spans="12:14" ht="15.75">
      <c r="L158" s="62"/>
      <c r="M158" s="62"/>
      <c r="N158" s="62"/>
    </row>
    <row r="159" spans="12:14" ht="15.75">
      <c r="L159" s="62"/>
      <c r="M159" s="62"/>
      <c r="N159" s="62"/>
    </row>
    <row r="160" spans="12:14" ht="15.75">
      <c r="L160" s="62"/>
      <c r="M160" s="62"/>
      <c r="N160" s="62"/>
    </row>
    <row r="161" spans="12:14" ht="15.75">
      <c r="L161" s="62"/>
      <c r="M161" s="62"/>
      <c r="N161" s="62"/>
    </row>
    <row r="162" spans="12:14" ht="15.75">
      <c r="L162" s="62"/>
      <c r="M162" s="62"/>
      <c r="N162" s="62"/>
    </row>
    <row r="163" spans="12:14" ht="15.75">
      <c r="L163" s="62"/>
      <c r="M163" s="62"/>
      <c r="N163" s="62"/>
    </row>
    <row r="164" spans="12:14" ht="15.75">
      <c r="L164" s="62"/>
      <c r="M164" s="62"/>
      <c r="N164" s="62"/>
    </row>
    <row r="165" spans="12:14" ht="15.75">
      <c r="L165" s="62"/>
      <c r="M165" s="62"/>
      <c r="N165" s="62"/>
    </row>
    <row r="166" spans="12:14" ht="15.75">
      <c r="L166" s="62"/>
      <c r="M166" s="62"/>
      <c r="N166" s="62"/>
    </row>
    <row r="167" spans="1:14" ht="15.75">
      <c r="A167" s="13"/>
      <c r="B167" s="13"/>
      <c r="C167" s="13"/>
      <c r="D167" s="13"/>
      <c r="E167" s="13"/>
      <c r="F167" s="13"/>
      <c r="L167" s="62"/>
      <c r="M167" s="62"/>
      <c r="N167" s="62"/>
    </row>
    <row r="168" spans="12:14" ht="15.75">
      <c r="L168" s="62"/>
      <c r="M168" s="62"/>
      <c r="N168" s="62"/>
    </row>
    <row r="169" spans="12:14" ht="15.75">
      <c r="L169" s="62"/>
      <c r="M169" s="62"/>
      <c r="N169" s="62"/>
    </row>
    <row r="170" spans="12:14" ht="15.75">
      <c r="L170" s="62"/>
      <c r="M170" s="62"/>
      <c r="N170" s="62"/>
    </row>
    <row r="171" spans="12:14" ht="15.75">
      <c r="L171" s="62"/>
      <c r="M171" s="62"/>
      <c r="N171" s="62"/>
    </row>
    <row r="172" spans="1:14" ht="15.75">
      <c r="A172" s="13"/>
      <c r="B172" s="13"/>
      <c r="C172" s="13"/>
      <c r="D172" s="13"/>
      <c r="E172" s="13"/>
      <c r="F172" s="13"/>
      <c r="L172" s="62"/>
      <c r="M172" s="62"/>
      <c r="N172" s="62"/>
    </row>
    <row r="173" spans="12:14" ht="15.75">
      <c r="L173" s="62"/>
      <c r="M173" s="62"/>
      <c r="N173" s="62"/>
    </row>
    <row r="174" spans="12:14" ht="15.75">
      <c r="L174" s="62"/>
      <c r="M174" s="62"/>
      <c r="N174" s="62"/>
    </row>
    <row r="175" spans="12:14" ht="15.75">
      <c r="L175" s="62"/>
      <c r="M175" s="62"/>
      <c r="N175" s="62"/>
    </row>
    <row r="176" spans="1:14" ht="15.75">
      <c r="A176" s="13"/>
      <c r="B176" s="13"/>
      <c r="C176" s="13"/>
      <c r="D176" s="13"/>
      <c r="E176" s="13"/>
      <c r="F176" s="13"/>
      <c r="L176" s="62"/>
      <c r="M176" s="62"/>
      <c r="N176" s="62"/>
    </row>
    <row r="177" spans="12:14" ht="15.75">
      <c r="L177" s="62"/>
      <c r="M177" s="62"/>
      <c r="N177" s="62"/>
    </row>
    <row r="178" spans="12:14" ht="15.75">
      <c r="L178" s="62"/>
      <c r="M178" s="62"/>
      <c r="N178" s="62"/>
    </row>
    <row r="179" spans="1:14" ht="15.75">
      <c r="A179" s="13"/>
      <c r="B179" s="13"/>
      <c r="C179" s="13"/>
      <c r="D179" s="13"/>
      <c r="E179" s="13"/>
      <c r="F179" s="13"/>
      <c r="L179" s="62"/>
      <c r="M179" s="62"/>
      <c r="N179" s="62"/>
    </row>
    <row r="180" spans="12:14" ht="15.75">
      <c r="L180" s="62"/>
      <c r="M180" s="62"/>
      <c r="N180" s="62"/>
    </row>
    <row r="181" spans="12:14" ht="15.75">
      <c r="L181" s="62"/>
      <c r="M181" s="62"/>
      <c r="N181" s="62"/>
    </row>
    <row r="182" spans="12:14" ht="15.75">
      <c r="L182" s="62"/>
      <c r="M182" s="62"/>
      <c r="N182" s="62"/>
    </row>
    <row r="183" spans="12:14" ht="15.75">
      <c r="L183" s="62"/>
      <c r="M183" s="62"/>
      <c r="N183" s="62"/>
    </row>
    <row r="184" spans="12:14" ht="15.75">
      <c r="L184" s="62"/>
      <c r="M184" s="62"/>
      <c r="N184" s="62"/>
    </row>
    <row r="185" spans="12:14" ht="15.75">
      <c r="L185" s="62"/>
      <c r="M185" s="62"/>
      <c r="N185" s="62"/>
    </row>
    <row r="186" spans="12:14" ht="15.75">
      <c r="L186" s="62"/>
      <c r="M186" s="62"/>
      <c r="N186" s="62"/>
    </row>
    <row r="187" spans="12:14" ht="15.75">
      <c r="L187" s="62"/>
      <c r="M187" s="62"/>
      <c r="N187" s="62"/>
    </row>
    <row r="188" spans="12:14" ht="15.75">
      <c r="L188" s="62"/>
      <c r="M188" s="62"/>
      <c r="N188" s="62"/>
    </row>
    <row r="189" spans="12:14" ht="15.75">
      <c r="L189" s="62"/>
      <c r="M189" s="62"/>
      <c r="N189" s="62"/>
    </row>
    <row r="190" spans="12:14" ht="15.75">
      <c r="L190" s="62"/>
      <c r="M190" s="62"/>
      <c r="N190" s="62"/>
    </row>
    <row r="191" spans="12:14" ht="15.75">
      <c r="L191" s="62"/>
      <c r="M191" s="62"/>
      <c r="N191" s="62"/>
    </row>
    <row r="192" spans="12:14" ht="15.75">
      <c r="L192" s="62"/>
      <c r="M192" s="62"/>
      <c r="N192" s="62"/>
    </row>
    <row r="193" spans="12:14" ht="15.75">
      <c r="L193" s="62"/>
      <c r="M193" s="62"/>
      <c r="N193" s="62"/>
    </row>
    <row r="194" spans="12:14" ht="15.75">
      <c r="L194" s="62"/>
      <c r="M194" s="62"/>
      <c r="N194" s="62"/>
    </row>
    <row r="195" spans="12:14" ht="15.75">
      <c r="L195" s="62"/>
      <c r="M195" s="62"/>
      <c r="N195" s="62"/>
    </row>
    <row r="196" spans="5:15" s="13" customFormat="1" ht="15.75">
      <c r="E196" s="89"/>
      <c r="F196" s="89"/>
      <c r="O196" s="86"/>
    </row>
    <row r="197" spans="5:14" ht="15.75">
      <c r="E197" s="90"/>
      <c r="F197" s="90"/>
      <c r="L197" s="63"/>
      <c r="M197" s="63"/>
      <c r="N197" s="63"/>
    </row>
    <row r="198" spans="5:11" ht="15.75">
      <c r="E198" s="90"/>
      <c r="F198" s="90"/>
      <c r="G198" s="90"/>
      <c r="H198" s="90"/>
      <c r="I198" s="90"/>
      <c r="J198" s="90"/>
      <c r="K198" s="90"/>
    </row>
    <row r="199" spans="5:6" ht="15.75">
      <c r="E199" s="90"/>
      <c r="F199" s="90"/>
    </row>
    <row r="200" spans="5:15" s="13" customFormat="1" ht="15.75">
      <c r="E200" s="89"/>
      <c r="F200" s="89"/>
      <c r="O200" s="86"/>
    </row>
    <row r="201" spans="5:6" ht="15.75">
      <c r="E201" s="90"/>
      <c r="F201" s="90"/>
    </row>
    <row r="202" spans="5:6" ht="15.75">
      <c r="E202" s="90"/>
      <c r="F202" s="90"/>
    </row>
    <row r="203" spans="5:6" ht="15.75">
      <c r="E203" s="90"/>
      <c r="F203" s="90"/>
    </row>
    <row r="204" spans="5:15" s="13" customFormat="1" ht="15.75">
      <c r="E204" s="89"/>
      <c r="F204" s="89"/>
      <c r="O204" s="85"/>
    </row>
    <row r="205" spans="5:6" ht="15.75">
      <c r="E205" s="90"/>
      <c r="F205" s="90"/>
    </row>
    <row r="206" spans="5:6" ht="15.75">
      <c r="E206" s="90"/>
      <c r="F206" s="90"/>
    </row>
    <row r="207" spans="5:6" ht="15.75">
      <c r="E207" s="90"/>
      <c r="F207" s="90"/>
    </row>
    <row r="208" spans="5:6" ht="15.75">
      <c r="E208" s="90"/>
      <c r="F208" s="90"/>
    </row>
    <row r="209" spans="5:6" ht="15.75">
      <c r="E209" s="90"/>
      <c r="F209" s="90"/>
    </row>
    <row r="210" spans="5:6" ht="15.75">
      <c r="E210" s="90"/>
      <c r="F210" s="90"/>
    </row>
    <row r="211" spans="5:6" ht="15.75">
      <c r="E211" s="90"/>
      <c r="F211" s="90"/>
    </row>
    <row r="212" spans="5:6" ht="15.75">
      <c r="E212" s="90"/>
      <c r="F212" s="90"/>
    </row>
    <row r="213" spans="5:6" ht="15.75">
      <c r="E213" s="90"/>
      <c r="F213" s="90"/>
    </row>
    <row r="214" spans="5:15" s="13" customFormat="1" ht="15.75">
      <c r="E214" s="89"/>
      <c r="F214" s="89"/>
      <c r="O214" s="85"/>
    </row>
    <row r="215" spans="5:6" ht="15.75">
      <c r="E215" s="90"/>
      <c r="F215" s="90"/>
    </row>
    <row r="216" spans="5:6" ht="15.75">
      <c r="E216" s="90"/>
      <c r="F216" s="90"/>
    </row>
    <row r="217" spans="5:6" ht="15.75">
      <c r="E217" s="90"/>
      <c r="F217" s="90"/>
    </row>
    <row r="218" spans="5:6" ht="15.75">
      <c r="E218" s="90"/>
      <c r="F218" s="90"/>
    </row>
    <row r="219" spans="5:6" ht="15.75">
      <c r="E219" s="90"/>
      <c r="F219" s="90"/>
    </row>
    <row r="220" spans="5:6" ht="15.75">
      <c r="E220" s="90"/>
      <c r="F220" s="90"/>
    </row>
    <row r="221" spans="5:6" ht="15.75">
      <c r="E221" s="90"/>
      <c r="F221" s="90"/>
    </row>
    <row r="222" spans="5:6" ht="15.75">
      <c r="E222" s="90"/>
      <c r="F222" s="90"/>
    </row>
    <row r="223" spans="5:6" ht="15.75">
      <c r="E223" s="90"/>
      <c r="F223" s="90"/>
    </row>
    <row r="224" spans="5:6" ht="15.75">
      <c r="E224" s="90"/>
      <c r="F224" s="90"/>
    </row>
    <row r="225" spans="5:15" s="13" customFormat="1" ht="15.75">
      <c r="E225" s="89"/>
      <c r="F225" s="89"/>
      <c r="O225" s="85"/>
    </row>
    <row r="226" spans="5:6" ht="15.75">
      <c r="E226" s="90"/>
      <c r="F226" s="90"/>
    </row>
    <row r="227" spans="5:6" ht="15.75">
      <c r="E227" s="90"/>
      <c r="F227" s="90"/>
    </row>
    <row r="228" spans="5:6" ht="15.75">
      <c r="E228" s="90"/>
      <c r="F228" s="90"/>
    </row>
    <row r="229" spans="5:6" ht="15.75">
      <c r="E229" s="90"/>
      <c r="F229" s="90"/>
    </row>
    <row r="230" spans="5:6" ht="15.75">
      <c r="E230" s="90"/>
      <c r="F230" s="90"/>
    </row>
    <row r="231" spans="5:6" ht="15.75">
      <c r="E231" s="90"/>
      <c r="F231" s="90"/>
    </row>
    <row r="232" spans="5:15" s="13" customFormat="1" ht="15.75">
      <c r="E232" s="89"/>
      <c r="F232" s="89"/>
      <c r="O232" s="85"/>
    </row>
    <row r="233" spans="5:6" ht="15.75">
      <c r="E233" s="90"/>
      <c r="F233" s="90"/>
    </row>
    <row r="234" spans="5:6" ht="15.75">
      <c r="E234" s="90"/>
      <c r="F234" s="90"/>
    </row>
    <row r="235" spans="5:6" ht="15.75">
      <c r="E235" s="90"/>
      <c r="F235" s="90"/>
    </row>
    <row r="236" spans="5:6" ht="15.75">
      <c r="E236" s="90"/>
      <c r="F236" s="90"/>
    </row>
    <row r="237" spans="5:6" ht="15.75">
      <c r="E237" s="90"/>
      <c r="F237" s="90"/>
    </row>
    <row r="238" spans="5:6" ht="15.75">
      <c r="E238" s="90"/>
      <c r="F238" s="90"/>
    </row>
    <row r="239" spans="5:6" ht="15.75">
      <c r="E239" s="90"/>
      <c r="F239" s="90"/>
    </row>
    <row r="240" spans="5:6" ht="15.75">
      <c r="E240" s="90"/>
      <c r="F240" s="90"/>
    </row>
    <row r="241" spans="5:6" ht="15.75">
      <c r="E241" s="90"/>
      <c r="F241" s="90"/>
    </row>
    <row r="242" spans="5:6" ht="15.75">
      <c r="E242" s="90"/>
      <c r="F242" s="90"/>
    </row>
    <row r="243" spans="5:6" ht="15.75">
      <c r="E243" s="90"/>
      <c r="F243" s="90"/>
    </row>
    <row r="244" spans="5:6" ht="15.75">
      <c r="E244" s="90"/>
      <c r="F244" s="90"/>
    </row>
    <row r="245" spans="5:6" ht="15.75">
      <c r="E245" s="90"/>
      <c r="F245" s="90"/>
    </row>
    <row r="246" spans="5:6" ht="15.75">
      <c r="E246" s="90"/>
      <c r="F246" s="90"/>
    </row>
    <row r="247" spans="5:6" ht="15.75">
      <c r="E247" s="90"/>
      <c r="F247" s="90"/>
    </row>
    <row r="248" spans="5:6" ht="15.75">
      <c r="E248" s="90"/>
      <c r="F248" s="90"/>
    </row>
    <row r="249" spans="5:6" ht="15.75">
      <c r="E249" s="90"/>
      <c r="F249" s="90"/>
    </row>
    <row r="250" spans="5:6" ht="15.75">
      <c r="E250" s="90"/>
      <c r="F250" s="90"/>
    </row>
    <row r="251" spans="5:6" ht="15.75">
      <c r="E251" s="90"/>
      <c r="F251" s="90"/>
    </row>
    <row r="252" spans="5:6" ht="15.75">
      <c r="E252" s="90"/>
      <c r="F252" s="90"/>
    </row>
    <row r="253" spans="5:6" ht="15.75">
      <c r="E253" s="90"/>
      <c r="F253" s="90"/>
    </row>
    <row r="254" spans="5:6" ht="15.75">
      <c r="E254" s="90"/>
      <c r="F254" s="90"/>
    </row>
    <row r="255" spans="5:6" ht="15.75">
      <c r="E255" s="90"/>
      <c r="F255" s="90"/>
    </row>
    <row r="256" spans="5:6" ht="15.75">
      <c r="E256" s="90"/>
      <c r="F256" s="90"/>
    </row>
    <row r="257" spans="5:6" ht="15.75">
      <c r="E257" s="90"/>
      <c r="F257" s="90"/>
    </row>
    <row r="258" spans="5:6" ht="15.75">
      <c r="E258" s="90"/>
      <c r="F258" s="90"/>
    </row>
    <row r="259" spans="5:6" ht="15.75">
      <c r="E259" s="90"/>
      <c r="F259" s="90"/>
    </row>
    <row r="260" spans="5:14" ht="15.75">
      <c r="E260" s="90"/>
      <c r="F260" s="90"/>
      <c r="L260" s="31"/>
      <c r="M260" s="31"/>
      <c r="N260" s="31"/>
    </row>
    <row r="261" spans="5:14" ht="15.75">
      <c r="E261" s="90"/>
      <c r="F261" s="90"/>
      <c r="L261" s="31"/>
      <c r="M261" s="31"/>
      <c r="N261" s="31"/>
    </row>
    <row r="262" spans="5:15" s="13" customFormat="1" ht="15.75">
      <c r="E262" s="89"/>
      <c r="F262" s="89"/>
      <c r="L262" s="39"/>
      <c r="M262" s="39"/>
      <c r="N262" s="39"/>
      <c r="O262" s="85"/>
    </row>
    <row r="263" spans="5:14" ht="15.75">
      <c r="E263" s="90"/>
      <c r="F263" s="90"/>
      <c r="L263" s="31"/>
      <c r="M263" s="31"/>
      <c r="N263" s="31"/>
    </row>
    <row r="264" spans="5:14" ht="15.75">
      <c r="E264" s="90"/>
      <c r="F264" s="90"/>
      <c r="L264" s="31"/>
      <c r="M264" s="31"/>
      <c r="N264" s="31"/>
    </row>
    <row r="266" spans="5:15" s="13" customFormat="1" ht="15.75">
      <c r="E266" s="89"/>
      <c r="F266" s="89"/>
      <c r="O266" s="85"/>
    </row>
    <row r="267" spans="5:6" ht="15.75">
      <c r="E267" s="90"/>
      <c r="F267" s="90"/>
    </row>
    <row r="268" spans="5:6" ht="15.75">
      <c r="E268" s="90"/>
      <c r="F268" s="90"/>
    </row>
    <row r="269" spans="5:6" ht="15.75">
      <c r="E269" s="90"/>
      <c r="F269" s="90"/>
    </row>
    <row r="270" spans="5:15" s="13" customFormat="1" ht="15.75">
      <c r="E270" s="89"/>
      <c r="F270" s="89"/>
      <c r="O270" s="85"/>
    </row>
    <row r="271" spans="5:6" ht="15.75">
      <c r="E271" s="90"/>
      <c r="F271" s="90"/>
    </row>
    <row r="272" spans="5:6" ht="15.75">
      <c r="E272" s="90"/>
      <c r="F272" s="90"/>
    </row>
    <row r="273" spans="5:6" ht="15.75">
      <c r="E273" s="90"/>
      <c r="F273" s="90"/>
    </row>
    <row r="274" spans="5:6" ht="15.75">
      <c r="E274" s="90"/>
      <c r="F274" s="90"/>
    </row>
    <row r="275" spans="5:15" s="13" customFormat="1" ht="15.75">
      <c r="E275" s="89"/>
      <c r="F275" s="89"/>
      <c r="G275" s="89"/>
      <c r="O275" s="85"/>
    </row>
    <row r="276" spans="5:6" ht="15.75">
      <c r="E276" s="90"/>
      <c r="F276" s="90"/>
    </row>
    <row r="277" spans="5:6" ht="15.75">
      <c r="E277" s="90"/>
      <c r="F277" s="90"/>
    </row>
    <row r="278" spans="5:6" ht="15.75">
      <c r="E278" s="90"/>
      <c r="F278" s="90"/>
    </row>
    <row r="279" spans="5:15" s="13" customFormat="1" ht="15.75">
      <c r="E279" s="89"/>
      <c r="F279" s="89"/>
      <c r="G279" s="89"/>
      <c r="O279" s="85"/>
    </row>
    <row r="280" spans="5:6" ht="15.75">
      <c r="E280" s="90"/>
      <c r="F280" s="90"/>
    </row>
    <row r="281" spans="5:6" ht="15.75">
      <c r="E281" s="90"/>
      <c r="F281" s="90"/>
    </row>
    <row r="282" spans="5:6" ht="15.75">
      <c r="E282" s="90"/>
      <c r="F282" s="90"/>
    </row>
    <row r="283" spans="5:6" ht="15.75">
      <c r="E283" s="90"/>
      <c r="F283" s="90"/>
    </row>
    <row r="284" spans="5:15" s="13" customFormat="1" ht="15.75">
      <c r="E284" s="89"/>
      <c r="F284" s="89"/>
      <c r="O284" s="85"/>
    </row>
    <row r="285" spans="5:6" ht="15.75">
      <c r="E285" s="90"/>
      <c r="F285" s="90"/>
    </row>
    <row r="286" spans="5:6" ht="15.75">
      <c r="E286" s="90"/>
      <c r="F286" s="90"/>
    </row>
    <row r="288" spans="5:6" ht="15.75">
      <c r="E288" s="90"/>
      <c r="F288" s="90"/>
    </row>
    <row r="289" spans="5:15" s="13" customFormat="1" ht="15.75">
      <c r="E289" s="89"/>
      <c r="F289" s="89"/>
      <c r="O289" s="85"/>
    </row>
    <row r="290" spans="5:6" ht="15.75">
      <c r="E290" s="90"/>
      <c r="F290" s="90"/>
    </row>
    <row r="291" spans="5:6" ht="15.75">
      <c r="E291" s="90"/>
      <c r="F291" s="90"/>
    </row>
    <row r="292" spans="5:6" ht="15.75">
      <c r="E292" s="90"/>
      <c r="F292" s="90"/>
    </row>
    <row r="293" spans="5:15" s="13" customFormat="1" ht="15.75">
      <c r="E293" s="89"/>
      <c r="F293" s="89"/>
      <c r="O293" s="85"/>
    </row>
    <row r="294" spans="5:14" ht="15.75">
      <c r="E294" s="90"/>
      <c r="F294" s="90"/>
      <c r="L294" s="61"/>
      <c r="M294" s="61"/>
      <c r="N294" s="61"/>
    </row>
    <row r="295" spans="5:6" ht="15.75">
      <c r="E295" s="90"/>
      <c r="F295" s="90"/>
    </row>
    <row r="298" spans="5:6" ht="23.25" customHeight="1">
      <c r="E298" s="91"/>
      <c r="F298" s="91"/>
    </row>
  </sheetData>
  <mergeCells count="2">
    <mergeCell ref="E1:G1"/>
    <mergeCell ref="E2:G2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C19" sqref="C19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63"/>
      <c r="B1" s="263"/>
      <c r="C1" s="263"/>
      <c r="D1" s="263"/>
      <c r="E1" s="263"/>
    </row>
    <row r="2" spans="1:5" ht="15.75">
      <c r="A2" s="263" t="s">
        <v>433</v>
      </c>
      <c r="B2" s="263"/>
      <c r="C2" s="263"/>
      <c r="D2" s="263"/>
      <c r="E2" s="263"/>
    </row>
    <row r="3" spans="1:5" ht="15.75">
      <c r="A3" s="264" t="s">
        <v>324</v>
      </c>
      <c r="B3" s="264"/>
      <c r="C3" s="264"/>
      <c r="D3" s="264"/>
      <c r="E3" s="264"/>
    </row>
    <row r="4" spans="1:5" ht="15.75">
      <c r="A4" s="264" t="s">
        <v>434</v>
      </c>
      <c r="B4" s="264"/>
      <c r="C4" s="264"/>
      <c r="D4" s="264"/>
      <c r="E4" s="264"/>
    </row>
    <row r="5" spans="1:5" ht="15.75">
      <c r="A5" s="1"/>
      <c r="B5" s="1"/>
      <c r="C5" s="1"/>
      <c r="D5" s="1"/>
      <c r="E5" s="1"/>
    </row>
    <row r="6" spans="1:5" ht="49.5" customHeight="1">
      <c r="A6" s="111" t="s">
        <v>282</v>
      </c>
      <c r="B6" s="112" t="s">
        <v>283</v>
      </c>
      <c r="C6" s="112" t="s">
        <v>284</v>
      </c>
      <c r="D6" s="112" t="s">
        <v>285</v>
      </c>
      <c r="E6" s="112" t="s">
        <v>286</v>
      </c>
    </row>
    <row r="7" spans="1:5" ht="15.75">
      <c r="A7" s="1"/>
      <c r="B7" s="113"/>
      <c r="C7" s="113"/>
      <c r="D7" s="113"/>
      <c r="E7" s="113"/>
    </row>
    <row r="8" spans="1:5" ht="15.75">
      <c r="A8" s="46" t="s">
        <v>28</v>
      </c>
      <c r="B8" s="113">
        <v>15770</v>
      </c>
      <c r="C8" s="113">
        <v>22425</v>
      </c>
      <c r="D8" s="113">
        <v>0</v>
      </c>
      <c r="E8" s="113">
        <f aca="true" t="shared" si="0" ref="E8:E19">SUM(B8:D8)</f>
        <v>38195</v>
      </c>
    </row>
    <row r="9" spans="1:5" ht="15.75">
      <c r="A9" s="13" t="s">
        <v>259</v>
      </c>
      <c r="B9" s="113">
        <v>170902</v>
      </c>
      <c r="C9" s="113">
        <v>0</v>
      </c>
      <c r="D9" s="113">
        <v>0</v>
      </c>
      <c r="E9" s="113">
        <f t="shared" si="0"/>
        <v>170902</v>
      </c>
    </row>
    <row r="10" spans="1:5" ht="15.75">
      <c r="A10" s="11" t="s">
        <v>241</v>
      </c>
      <c r="B10" s="120">
        <v>48270</v>
      </c>
      <c r="C10" s="120">
        <v>0</v>
      </c>
      <c r="D10" s="113">
        <v>0</v>
      </c>
      <c r="E10" s="113">
        <f t="shared" si="0"/>
        <v>48270</v>
      </c>
    </row>
    <row r="11" spans="1:5" ht="15.75">
      <c r="A11" s="11" t="s">
        <v>216</v>
      </c>
      <c r="B11" s="120">
        <v>0</v>
      </c>
      <c r="C11" s="120">
        <v>7065</v>
      </c>
      <c r="D11" s="113">
        <v>0</v>
      </c>
      <c r="E11" s="113">
        <f t="shared" si="0"/>
        <v>7065</v>
      </c>
    </row>
    <row r="12" spans="1:5" ht="15.75">
      <c r="A12" s="11" t="s">
        <v>399</v>
      </c>
      <c r="B12" s="120">
        <v>30809</v>
      </c>
      <c r="C12" s="120">
        <v>0</v>
      </c>
      <c r="D12" s="113">
        <v>0</v>
      </c>
      <c r="E12" s="113">
        <f t="shared" si="0"/>
        <v>30809</v>
      </c>
    </row>
    <row r="13" spans="1:5" ht="15.75">
      <c r="A13" s="13" t="s">
        <v>342</v>
      </c>
      <c r="B13" s="113">
        <v>0</v>
      </c>
      <c r="C13" s="113">
        <v>33485</v>
      </c>
      <c r="D13" s="113">
        <v>0</v>
      </c>
      <c r="E13" s="113">
        <f t="shared" si="0"/>
        <v>33485</v>
      </c>
    </row>
    <row r="14" spans="1:5" ht="15.75">
      <c r="A14" s="11" t="s">
        <v>219</v>
      </c>
      <c r="B14" s="113">
        <v>1500</v>
      </c>
      <c r="C14" s="113">
        <v>0</v>
      </c>
      <c r="D14" s="113">
        <v>0</v>
      </c>
      <c r="E14" s="113">
        <f t="shared" si="0"/>
        <v>1500</v>
      </c>
    </row>
    <row r="15" spans="1:5" ht="15.75">
      <c r="A15" s="11" t="s">
        <v>325</v>
      </c>
      <c r="B15" s="113">
        <v>0</v>
      </c>
      <c r="C15" s="113">
        <v>129</v>
      </c>
      <c r="D15" s="113">
        <v>0</v>
      </c>
      <c r="E15" s="113">
        <f t="shared" si="0"/>
        <v>129</v>
      </c>
    </row>
    <row r="16" spans="1:5" ht="15.75">
      <c r="A16" s="66" t="s">
        <v>316</v>
      </c>
      <c r="B16" s="113">
        <v>0</v>
      </c>
      <c r="C16" s="113">
        <v>50</v>
      </c>
      <c r="D16" s="113">
        <v>0</v>
      </c>
      <c r="E16" s="113">
        <f t="shared" si="0"/>
        <v>50</v>
      </c>
    </row>
    <row r="17" spans="1:5" ht="15.75">
      <c r="A17" s="66" t="s">
        <v>386</v>
      </c>
      <c r="B17" s="113">
        <v>0</v>
      </c>
      <c r="C17" s="113">
        <v>100</v>
      </c>
      <c r="D17" s="113">
        <v>0</v>
      </c>
      <c r="E17" s="113">
        <f t="shared" si="0"/>
        <v>100</v>
      </c>
    </row>
    <row r="18" spans="1:5" ht="15.75">
      <c r="A18" s="11" t="s">
        <v>232</v>
      </c>
      <c r="B18" s="113">
        <v>0</v>
      </c>
      <c r="C18" s="113">
        <v>0</v>
      </c>
      <c r="D18" s="113">
        <v>0</v>
      </c>
      <c r="E18" s="113">
        <f t="shared" si="0"/>
        <v>0</v>
      </c>
    </row>
    <row r="19" spans="1:5" ht="15.75">
      <c r="A19" s="242" t="s">
        <v>260</v>
      </c>
      <c r="B19" s="114">
        <v>5500</v>
      </c>
      <c r="C19" s="114">
        <v>0</v>
      </c>
      <c r="D19" s="114">
        <v>0</v>
      </c>
      <c r="E19" s="114">
        <f t="shared" si="0"/>
        <v>5500</v>
      </c>
    </row>
    <row r="20" spans="1:5" ht="15.75">
      <c r="A20" s="84" t="s">
        <v>287</v>
      </c>
      <c r="B20" s="115">
        <f>SUM(B8:B19)</f>
        <v>272751</v>
      </c>
      <c r="C20" s="115">
        <f>SUM(C8:C19)</f>
        <v>63254</v>
      </c>
      <c r="D20" s="115">
        <f>SUM(D8:D19)</f>
        <v>0</v>
      </c>
      <c r="E20" s="115">
        <f>SUM(E8:E19)</f>
        <v>336005</v>
      </c>
    </row>
    <row r="21" spans="1:15" s="31" customFormat="1" ht="15.75">
      <c r="A21" s="66"/>
      <c r="B21" s="66"/>
      <c r="C21" s="66"/>
      <c r="D21" s="66"/>
      <c r="E21" s="66"/>
      <c r="F21" s="66"/>
      <c r="G21" s="78"/>
      <c r="H21" s="66"/>
      <c r="I21" s="66"/>
      <c r="J21" s="66"/>
      <c r="K21" s="68"/>
      <c r="L21" s="28"/>
      <c r="M21" s="28"/>
      <c r="N21" s="28"/>
      <c r="O21" s="74"/>
    </row>
    <row r="22" spans="1:17" s="2" customFormat="1" ht="15.75">
      <c r="A22" s="46"/>
      <c r="G22" s="84"/>
      <c r="N22" s="62"/>
      <c r="O22" s="62"/>
      <c r="P22" s="62"/>
      <c r="Q22" s="85"/>
    </row>
    <row r="23" spans="1:17" s="2" customFormat="1" ht="15.75">
      <c r="A23" s="13"/>
      <c r="G23" s="84"/>
      <c r="N23" s="62"/>
      <c r="O23" s="62"/>
      <c r="P23" s="62"/>
      <c r="Q23" s="85"/>
    </row>
    <row r="24" spans="1:17" s="2" customFormat="1" ht="15.75">
      <c r="A24" s="11"/>
      <c r="G24" s="84"/>
      <c r="N24" s="62"/>
      <c r="O24" s="62"/>
      <c r="P24" s="62"/>
      <c r="Q24" s="85"/>
    </row>
    <row r="25" spans="1:11" s="2" customFormat="1" ht="15.75">
      <c r="A25" s="11"/>
      <c r="B25" s="6"/>
      <c r="C25" s="6"/>
      <c r="D25" s="6"/>
      <c r="E25" s="7"/>
      <c r="F25" s="7"/>
      <c r="G25" s="54"/>
      <c r="H25" s="71"/>
      <c r="I25" s="18"/>
      <c r="J25" s="35"/>
      <c r="K25" s="33"/>
    </row>
    <row r="26" spans="1:17" s="2" customFormat="1" ht="15.75">
      <c r="A26" s="11"/>
      <c r="G26" s="84"/>
      <c r="N26" s="62"/>
      <c r="O26" s="62"/>
      <c r="P26" s="62"/>
      <c r="Q26" s="85"/>
    </row>
    <row r="27" spans="1:10" s="13" customFormat="1" ht="15.75">
      <c r="A27" s="11"/>
      <c r="B27" s="4"/>
      <c r="C27" s="4"/>
      <c r="D27" s="4"/>
      <c r="E27" s="4"/>
      <c r="F27" s="4"/>
      <c r="G27" s="72"/>
      <c r="H27" s="41"/>
      <c r="I27" s="41"/>
      <c r="J27" s="43"/>
    </row>
    <row r="28" spans="1:10" s="2" customFormat="1" ht="15.75">
      <c r="A28" s="11"/>
      <c r="B28" s="4"/>
      <c r="C28" s="6"/>
      <c r="D28" s="6"/>
      <c r="E28" s="6"/>
      <c r="F28" s="6"/>
      <c r="G28" s="72"/>
      <c r="H28" s="35"/>
      <c r="I28" s="35"/>
      <c r="J28" s="33"/>
    </row>
    <row r="29" spans="1:10" s="2" customFormat="1" ht="14.25" customHeight="1">
      <c r="A29" s="11"/>
      <c r="B29" s="4"/>
      <c r="C29" s="6"/>
      <c r="D29" s="6"/>
      <c r="E29" s="6"/>
      <c r="F29" s="6"/>
      <c r="G29" s="72"/>
      <c r="H29" s="35"/>
      <c r="I29" s="35"/>
      <c r="J29" s="33"/>
    </row>
  </sheetData>
  <mergeCells count="4">
    <mergeCell ref="A1:E1"/>
    <mergeCell ref="A3:E3"/>
    <mergeCell ref="A4:E4"/>
    <mergeCell ref="A2:E2"/>
  </mergeCells>
  <printOptions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9"/>
  <sheetViews>
    <sheetView zoomScaleSheetLayoutView="100" workbookViewId="0" topLeftCell="A534">
      <selection activeCell="G76" sqref="G76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69.421875" style="6" customWidth="1"/>
    <col min="6" max="6" width="23.57421875" style="6" customWidth="1"/>
    <col min="7" max="7" width="21.7109375" style="2" customWidth="1"/>
    <col min="8" max="8" width="12.140625" style="33" customWidth="1"/>
    <col min="9" max="16384" width="9.140625" style="1" customWidth="1"/>
  </cols>
  <sheetData>
    <row r="1" spans="1:8" ht="24" customHeight="1">
      <c r="A1" s="199"/>
      <c r="B1" s="199"/>
      <c r="C1" s="199"/>
      <c r="D1" s="199"/>
      <c r="E1" s="199"/>
      <c r="F1" s="199"/>
      <c r="G1" s="199"/>
      <c r="H1" s="199"/>
    </row>
    <row r="2" spans="1:8" ht="24" customHeight="1">
      <c r="A2" s="61"/>
      <c r="B2" s="61"/>
      <c r="C2" s="61"/>
      <c r="D2" s="61"/>
      <c r="E2" s="270" t="s">
        <v>429</v>
      </c>
      <c r="F2" s="270"/>
      <c r="G2" s="270"/>
      <c r="H2" s="199"/>
    </row>
    <row r="3" spans="1:7" ht="15.75">
      <c r="A3" s="266" t="s">
        <v>324</v>
      </c>
      <c r="B3" s="266"/>
      <c r="C3" s="266"/>
      <c r="D3" s="266"/>
      <c r="E3" s="266"/>
      <c r="F3" s="266"/>
      <c r="G3" s="22"/>
    </row>
    <row r="4" spans="1:7" ht="15.75">
      <c r="A4" s="266" t="s">
        <v>430</v>
      </c>
      <c r="B4" s="266"/>
      <c r="C4" s="266"/>
      <c r="D4" s="266"/>
      <c r="E4" s="266"/>
      <c r="F4" s="266"/>
      <c r="G4" s="22"/>
    </row>
    <row r="5" spans="1:7" ht="15.75">
      <c r="A5" s="266" t="s">
        <v>13</v>
      </c>
      <c r="B5" s="266"/>
      <c r="C5" s="266"/>
      <c r="D5" s="266"/>
      <c r="E5" s="266"/>
      <c r="F5" s="266"/>
      <c r="G5" s="22"/>
    </row>
    <row r="6" spans="1:7" ht="16.5" thickBot="1">
      <c r="A6" s="14"/>
      <c r="B6" s="14"/>
      <c r="C6" s="14"/>
      <c r="D6" s="14"/>
      <c r="E6" s="14"/>
      <c r="F6" s="14"/>
      <c r="G6" s="22"/>
    </row>
    <row r="7" spans="1:8" ht="30" customHeight="1">
      <c r="A7" s="268" t="s">
        <v>27</v>
      </c>
      <c r="B7" s="268"/>
      <c r="C7" s="268"/>
      <c r="D7" s="268"/>
      <c r="E7" s="268"/>
      <c r="F7" s="267" t="s">
        <v>12</v>
      </c>
      <c r="G7" s="29" t="s">
        <v>20</v>
      </c>
      <c r="H7" s="185"/>
    </row>
    <row r="8" spans="1:8" s="3" customFormat="1" ht="44.25" customHeight="1" thickBot="1">
      <c r="A8" s="268"/>
      <c r="B8" s="268"/>
      <c r="C8" s="268"/>
      <c r="D8" s="268"/>
      <c r="E8" s="268"/>
      <c r="F8" s="267"/>
      <c r="G8" s="30" t="s">
        <v>21</v>
      </c>
      <c r="H8" s="186"/>
    </row>
    <row r="9" spans="1:8" s="2" customFormat="1" ht="15.75">
      <c r="A9" s="204" t="s">
        <v>28</v>
      </c>
      <c r="B9" s="232"/>
      <c r="C9" s="232"/>
      <c r="D9" s="232"/>
      <c r="E9" s="232"/>
      <c r="F9" s="232"/>
      <c r="G9" s="213">
        <f>SUM(G10+G15+G19+G59+G83+G88+G78)</f>
        <v>181422</v>
      </c>
      <c r="H9" s="33"/>
    </row>
    <row r="10" spans="1:8" s="2" customFormat="1" ht="15.75">
      <c r="A10" s="11" t="s">
        <v>29</v>
      </c>
      <c r="B10" s="4"/>
      <c r="C10" s="4" t="s">
        <v>11</v>
      </c>
      <c r="D10" s="4"/>
      <c r="E10" s="4"/>
      <c r="F10" s="6"/>
      <c r="G10" s="72">
        <f>SUM(G11)</f>
        <v>4841</v>
      </c>
      <c r="H10" s="33"/>
    </row>
    <row r="11" spans="1:8" s="2" customFormat="1" ht="15.75">
      <c r="A11" s="5"/>
      <c r="B11" s="6" t="s">
        <v>34</v>
      </c>
      <c r="C11" s="6"/>
      <c r="D11" s="6" t="s">
        <v>2</v>
      </c>
      <c r="E11" s="6"/>
      <c r="F11" s="6"/>
      <c r="G11" s="18">
        <f>SUM(G12+G13+G14)</f>
        <v>4841</v>
      </c>
      <c r="H11" s="33"/>
    </row>
    <row r="12" spans="1:8" s="2" customFormat="1" ht="15.75">
      <c r="A12" s="5"/>
      <c r="B12" s="6"/>
      <c r="C12" s="6" t="s">
        <v>39</v>
      </c>
      <c r="D12" s="10" t="s">
        <v>36</v>
      </c>
      <c r="E12" s="6"/>
      <c r="F12" s="6"/>
      <c r="G12" s="18">
        <v>1795</v>
      </c>
      <c r="H12" s="33"/>
    </row>
    <row r="13" spans="1:8" s="2" customFormat="1" ht="15.75">
      <c r="A13" s="5"/>
      <c r="B13" s="6"/>
      <c r="C13" s="6"/>
      <c r="D13" s="10" t="s">
        <v>35</v>
      </c>
      <c r="E13" s="6"/>
      <c r="F13" s="6"/>
      <c r="G13" s="18">
        <v>2588</v>
      </c>
      <c r="H13" s="33"/>
    </row>
    <row r="14" spans="1:8" s="2" customFormat="1" ht="15.75">
      <c r="A14" s="5"/>
      <c r="B14" s="6"/>
      <c r="C14" s="6"/>
      <c r="D14" s="10" t="s">
        <v>38</v>
      </c>
      <c r="E14" s="6"/>
      <c r="F14" s="6"/>
      <c r="G14" s="18">
        <v>458</v>
      </c>
      <c r="H14" s="33"/>
    </row>
    <row r="15" spans="1:8" s="2" customFormat="1" ht="15.75" customHeight="1">
      <c r="A15" s="11" t="s">
        <v>42</v>
      </c>
      <c r="B15" s="4"/>
      <c r="C15" s="4" t="s">
        <v>43</v>
      </c>
      <c r="D15" s="47"/>
      <c r="E15" s="47"/>
      <c r="F15" s="12"/>
      <c r="G15" s="72">
        <f>SUM(G16:G18)</f>
        <v>1307</v>
      </c>
      <c r="H15" s="33"/>
    </row>
    <row r="16" spans="1:9" s="2" customFormat="1" ht="15.75">
      <c r="A16" s="5"/>
      <c r="B16" s="6"/>
      <c r="C16" s="6"/>
      <c r="D16" s="6" t="s">
        <v>22</v>
      </c>
      <c r="E16" s="6"/>
      <c r="F16" s="6"/>
      <c r="G16" s="17">
        <v>1307</v>
      </c>
      <c r="H16" s="33"/>
      <c r="I16" s="24"/>
    </row>
    <row r="17" spans="1:9" s="2" customFormat="1" ht="15.75">
      <c r="A17" s="5"/>
      <c r="B17" s="6"/>
      <c r="C17" s="6"/>
      <c r="D17" s="6" t="s">
        <v>46</v>
      </c>
      <c r="E17" s="6"/>
      <c r="F17" s="6"/>
      <c r="G17" s="17">
        <v>0</v>
      </c>
      <c r="H17" s="33"/>
      <c r="I17" s="24"/>
    </row>
    <row r="18" spans="1:9" s="2" customFormat="1" ht="15.75">
      <c r="A18" s="5"/>
      <c r="B18" s="6"/>
      <c r="C18" s="6"/>
      <c r="D18" s="6" t="s">
        <v>47</v>
      </c>
      <c r="E18" s="6"/>
      <c r="F18" s="6"/>
      <c r="G18" s="17">
        <v>0</v>
      </c>
      <c r="H18" s="33"/>
      <c r="I18" s="24"/>
    </row>
    <row r="19" spans="1:8" s="2" customFormat="1" ht="15.75">
      <c r="A19" s="11" t="s">
        <v>44</v>
      </c>
      <c r="B19" s="4"/>
      <c r="C19" s="4" t="s">
        <v>45</v>
      </c>
      <c r="D19" s="48"/>
      <c r="E19" s="4"/>
      <c r="F19" s="6"/>
      <c r="G19" s="72">
        <f>SUM(G20+G29+G37+G49+G54)</f>
        <v>11040</v>
      </c>
      <c r="H19" s="33"/>
    </row>
    <row r="20" spans="1:8" s="50" customFormat="1" ht="15.75">
      <c r="A20" s="9"/>
      <c r="B20" s="8" t="s">
        <v>48</v>
      </c>
      <c r="C20" s="8"/>
      <c r="D20" s="8" t="s">
        <v>3</v>
      </c>
      <c r="E20" s="9"/>
      <c r="F20" s="9"/>
      <c r="G20" s="187">
        <f>SUM(G23+G28+G21)</f>
        <v>780</v>
      </c>
      <c r="H20" s="49"/>
    </row>
    <row r="21" spans="1:8" s="50" customFormat="1" ht="15.75">
      <c r="A21" s="9"/>
      <c r="B21" s="8"/>
      <c r="C21" s="8" t="s">
        <v>49</v>
      </c>
      <c r="D21" s="8" t="s">
        <v>50</v>
      </c>
      <c r="E21" s="9"/>
      <c r="F21" s="9"/>
      <c r="G21" s="188">
        <f>SUM(G22)</f>
        <v>150</v>
      </c>
      <c r="H21" s="49"/>
    </row>
    <row r="22" spans="1:8" s="50" customFormat="1" ht="15.75">
      <c r="A22" s="9"/>
      <c r="B22" s="8"/>
      <c r="C22" s="8"/>
      <c r="D22" s="8"/>
      <c r="E22" s="9" t="s">
        <v>358</v>
      </c>
      <c r="F22" s="9"/>
      <c r="G22" s="188">
        <v>150</v>
      </c>
      <c r="H22" s="49"/>
    </row>
    <row r="23" spans="1:8" s="2" customFormat="1" ht="15.75">
      <c r="A23" s="5"/>
      <c r="B23" s="6"/>
      <c r="C23" s="6" t="s">
        <v>51</v>
      </c>
      <c r="D23" s="6" t="s">
        <v>52</v>
      </c>
      <c r="E23" s="6"/>
      <c r="F23" s="6"/>
      <c r="G23" s="18">
        <f>SUM(G24:G27)</f>
        <v>630</v>
      </c>
      <c r="H23" s="33"/>
    </row>
    <row r="24" spans="1:8" s="2" customFormat="1" ht="15.75">
      <c r="A24" s="11"/>
      <c r="B24" s="4"/>
      <c r="C24" s="4"/>
      <c r="D24" s="48"/>
      <c r="E24" s="6" t="s">
        <v>53</v>
      </c>
      <c r="F24" s="6"/>
      <c r="G24" s="18">
        <v>80</v>
      </c>
      <c r="H24" s="33"/>
    </row>
    <row r="25" spans="1:8" s="2" customFormat="1" ht="15.75">
      <c r="A25" s="11"/>
      <c r="B25" s="4"/>
      <c r="C25" s="4"/>
      <c r="D25" s="48"/>
      <c r="E25" s="6" t="s">
        <v>300</v>
      </c>
      <c r="F25" s="6"/>
      <c r="G25" s="18">
        <v>200</v>
      </c>
      <c r="H25" s="33"/>
    </row>
    <row r="26" spans="1:8" s="2" customFormat="1" ht="15.75">
      <c r="A26" s="11"/>
      <c r="B26" s="4"/>
      <c r="C26" s="4"/>
      <c r="D26" s="48"/>
      <c r="E26" s="6" t="s">
        <v>409</v>
      </c>
      <c r="F26" s="6"/>
      <c r="G26" s="18">
        <v>50</v>
      </c>
      <c r="H26" s="33"/>
    </row>
    <row r="27" spans="1:8" s="2" customFormat="1" ht="15.75">
      <c r="A27" s="11"/>
      <c r="B27" s="4"/>
      <c r="C27" s="4"/>
      <c r="D27" s="48"/>
      <c r="E27" s="6" t="s">
        <v>15</v>
      </c>
      <c r="F27" s="6"/>
      <c r="G27" s="18">
        <v>300</v>
      </c>
      <c r="H27" s="33"/>
    </row>
    <row r="28" spans="1:8" s="2" customFormat="1" ht="15.75">
      <c r="A28" s="11"/>
      <c r="B28" s="4"/>
      <c r="C28" s="6" t="s">
        <v>57</v>
      </c>
      <c r="D28" s="6" t="s">
        <v>58</v>
      </c>
      <c r="E28" s="6"/>
      <c r="F28" s="6"/>
      <c r="G28" s="17">
        <v>0</v>
      </c>
      <c r="H28" s="33"/>
    </row>
    <row r="29" spans="1:8" s="50" customFormat="1" ht="15.75">
      <c r="A29" s="9"/>
      <c r="B29" s="8" t="s">
        <v>59</v>
      </c>
      <c r="C29" s="8"/>
      <c r="D29" s="8" t="s">
        <v>60</v>
      </c>
      <c r="E29" s="8"/>
      <c r="F29" s="8"/>
      <c r="G29" s="187">
        <f>SUM(G30+G34)</f>
        <v>4160</v>
      </c>
      <c r="H29" s="49"/>
    </row>
    <row r="30" spans="1:8" s="2" customFormat="1" ht="15.75">
      <c r="A30" s="5"/>
      <c r="B30" s="6"/>
      <c r="C30" s="6" t="s">
        <v>61</v>
      </c>
      <c r="D30" s="6" t="s">
        <v>62</v>
      </c>
      <c r="E30" s="6"/>
      <c r="F30" s="6"/>
      <c r="G30" s="17">
        <f>SUM(G31:G33)</f>
        <v>800</v>
      </c>
      <c r="H30" s="33"/>
    </row>
    <row r="31" spans="1:8" s="2" customFormat="1" ht="15.75">
      <c r="A31" s="5"/>
      <c r="B31" s="6"/>
      <c r="C31" s="6"/>
      <c r="D31" s="6"/>
      <c r="E31" s="6" t="s">
        <v>411</v>
      </c>
      <c r="F31" s="6"/>
      <c r="G31" s="18">
        <v>500</v>
      </c>
      <c r="H31" s="33"/>
    </row>
    <row r="32" spans="1:8" s="2" customFormat="1" ht="15.75">
      <c r="A32" s="5"/>
      <c r="B32" s="6"/>
      <c r="C32" s="6"/>
      <c r="D32" s="6"/>
      <c r="E32" s="6" t="s">
        <v>359</v>
      </c>
      <c r="F32" s="6"/>
      <c r="G32" s="18">
        <v>100</v>
      </c>
      <c r="H32" s="33"/>
    </row>
    <row r="33" spans="1:8" s="2" customFormat="1" ht="15.75">
      <c r="A33" s="5"/>
      <c r="B33" s="6"/>
      <c r="C33" s="6"/>
      <c r="D33" s="6"/>
      <c r="E33" s="6" t="s">
        <v>410</v>
      </c>
      <c r="F33" s="6"/>
      <c r="G33" s="18">
        <v>200</v>
      </c>
      <c r="H33" s="33"/>
    </row>
    <row r="34" spans="1:8" s="2" customFormat="1" ht="15.75">
      <c r="A34" s="5"/>
      <c r="B34" s="6"/>
      <c r="C34" s="6" t="s">
        <v>63</v>
      </c>
      <c r="D34" s="6" t="s">
        <v>64</v>
      </c>
      <c r="E34" s="6"/>
      <c r="F34" s="6"/>
      <c r="G34" s="17">
        <f>SUM(G35:G36)</f>
        <v>3360</v>
      </c>
      <c r="H34" s="33"/>
    </row>
    <row r="35" spans="1:8" s="2" customFormat="1" ht="15.75">
      <c r="A35" s="5"/>
      <c r="B35" s="6"/>
      <c r="C35" s="6"/>
      <c r="D35" s="6"/>
      <c r="E35" s="6" t="s">
        <v>4</v>
      </c>
      <c r="F35" s="6"/>
      <c r="G35" s="18">
        <v>1200</v>
      </c>
      <c r="H35" s="33"/>
    </row>
    <row r="36" spans="1:8" s="2" customFormat="1" ht="15.75">
      <c r="A36" s="5"/>
      <c r="B36" s="6"/>
      <c r="C36" s="6"/>
      <c r="D36" s="6"/>
      <c r="E36" s="6" t="s">
        <v>357</v>
      </c>
      <c r="F36" s="6"/>
      <c r="G36" s="18">
        <v>2160</v>
      </c>
      <c r="H36" s="33"/>
    </row>
    <row r="37" spans="1:8" s="50" customFormat="1" ht="15.75">
      <c r="A37" s="9"/>
      <c r="B37" s="8" t="s">
        <v>65</v>
      </c>
      <c r="C37" s="8"/>
      <c r="D37" s="8" t="s">
        <v>66</v>
      </c>
      <c r="E37" s="8"/>
      <c r="F37" s="8"/>
      <c r="G37" s="187">
        <f>SUM(G38+G43+G44)</f>
        <v>4000</v>
      </c>
      <c r="H37" s="49"/>
    </row>
    <row r="38" spans="1:8" s="50" customFormat="1" ht="15.75">
      <c r="A38" s="9"/>
      <c r="B38" s="8"/>
      <c r="C38" s="8" t="s">
        <v>67</v>
      </c>
      <c r="D38" s="8" t="s">
        <v>68</v>
      </c>
      <c r="E38" s="8"/>
      <c r="F38" s="8"/>
      <c r="G38" s="187">
        <f>SUM(G39:G41)</f>
        <v>1800</v>
      </c>
      <c r="H38" s="49"/>
    </row>
    <row r="39" spans="1:8" s="50" customFormat="1" ht="15.75">
      <c r="A39" s="9"/>
      <c r="B39" s="8"/>
      <c r="C39" s="8"/>
      <c r="D39" s="8"/>
      <c r="E39" s="8" t="s">
        <v>70</v>
      </c>
      <c r="F39" s="8"/>
      <c r="G39" s="188">
        <v>1500</v>
      </c>
      <c r="H39" s="49"/>
    </row>
    <row r="40" spans="1:8" s="50" customFormat="1" ht="15.75">
      <c r="A40" s="9"/>
      <c r="B40" s="8"/>
      <c r="C40" s="8"/>
      <c r="D40" s="8"/>
      <c r="E40" s="8" t="s">
        <v>360</v>
      </c>
      <c r="F40" s="8"/>
      <c r="G40" s="188">
        <v>250</v>
      </c>
      <c r="H40" s="49"/>
    </row>
    <row r="41" spans="1:8" s="50" customFormat="1" ht="15.75">
      <c r="A41" s="9"/>
      <c r="B41" s="8"/>
      <c r="C41" s="8"/>
      <c r="D41" s="8"/>
      <c r="E41" s="8" t="s">
        <v>361</v>
      </c>
      <c r="F41" s="8"/>
      <c r="G41" s="188">
        <v>50</v>
      </c>
      <c r="H41" s="49"/>
    </row>
    <row r="42" spans="1:8" s="50" customFormat="1" ht="15.75">
      <c r="A42" s="9"/>
      <c r="B42" s="8"/>
      <c r="C42" s="8" t="s">
        <v>72</v>
      </c>
      <c r="D42" s="8" t="s">
        <v>362</v>
      </c>
      <c r="E42" s="8"/>
      <c r="F42" s="8"/>
      <c r="G42" s="188">
        <v>300</v>
      </c>
      <c r="H42" s="49"/>
    </row>
    <row r="43" spans="1:8" s="50" customFormat="1" ht="15.75">
      <c r="A43" s="9"/>
      <c r="B43" s="8"/>
      <c r="C43" s="8" t="s">
        <v>301</v>
      </c>
      <c r="D43" s="8" t="s">
        <v>302</v>
      </c>
      <c r="E43" s="8"/>
      <c r="F43" s="8"/>
      <c r="G43" s="188">
        <v>200</v>
      </c>
      <c r="H43" s="49"/>
    </row>
    <row r="44" spans="1:8" s="2" customFormat="1" ht="15.75">
      <c r="A44" s="5"/>
      <c r="B44" s="6"/>
      <c r="C44" s="6" t="s">
        <v>73</v>
      </c>
      <c r="D44" s="6" t="s">
        <v>74</v>
      </c>
      <c r="E44" s="6"/>
      <c r="F44" s="6"/>
      <c r="G44" s="17">
        <f>SUM(G45:G48)</f>
        <v>2000</v>
      </c>
      <c r="H44" s="33"/>
    </row>
    <row r="45" spans="1:8" s="2" customFormat="1" ht="15.75">
      <c r="A45" s="5"/>
      <c r="B45" s="6"/>
      <c r="C45" s="6"/>
      <c r="D45" s="6"/>
      <c r="E45" s="6" t="s">
        <v>75</v>
      </c>
      <c r="F45" s="6"/>
      <c r="G45" s="18">
        <v>500</v>
      </c>
      <c r="H45" s="33"/>
    </row>
    <row r="46" spans="1:8" s="2" customFormat="1" ht="15.75">
      <c r="A46" s="5"/>
      <c r="B46" s="6"/>
      <c r="C46" s="6"/>
      <c r="D46" s="6"/>
      <c r="E46" s="6" t="s">
        <v>412</v>
      </c>
      <c r="F46" s="6"/>
      <c r="G46" s="18">
        <v>250</v>
      </c>
      <c r="H46" s="33"/>
    </row>
    <row r="47" spans="1:8" s="2" customFormat="1" ht="15.75">
      <c r="A47" s="5"/>
      <c r="B47" s="6"/>
      <c r="C47" s="6"/>
      <c r="D47" s="6"/>
      <c r="E47" s="6" t="s">
        <v>218</v>
      </c>
      <c r="F47" s="6"/>
      <c r="G47" s="18">
        <v>50</v>
      </c>
      <c r="H47" s="33"/>
    </row>
    <row r="48" spans="1:8" s="2" customFormat="1" ht="15.75">
      <c r="A48" s="5"/>
      <c r="B48" s="6"/>
      <c r="C48" s="6"/>
      <c r="D48" s="6"/>
      <c r="E48" s="6" t="s">
        <v>76</v>
      </c>
      <c r="F48" s="6"/>
      <c r="G48" s="18">
        <v>1200</v>
      </c>
      <c r="H48" s="33"/>
    </row>
    <row r="49" spans="1:8" s="50" customFormat="1" ht="15.75">
      <c r="A49" s="9"/>
      <c r="B49" s="8" t="s">
        <v>77</v>
      </c>
      <c r="C49" s="8"/>
      <c r="D49" s="8" t="s">
        <v>78</v>
      </c>
      <c r="E49" s="8"/>
      <c r="F49" s="8"/>
      <c r="G49" s="187">
        <f>SUM(G50+G52)</f>
        <v>800</v>
      </c>
      <c r="H49" s="49"/>
    </row>
    <row r="50" spans="1:8" s="2" customFormat="1" ht="15.75">
      <c r="A50" s="5"/>
      <c r="B50" s="6"/>
      <c r="C50" s="6" t="s">
        <v>79</v>
      </c>
      <c r="D50" s="6" t="s">
        <v>80</v>
      </c>
      <c r="E50" s="6"/>
      <c r="F50" s="6"/>
      <c r="G50" s="18">
        <f>SUM(G51)</f>
        <v>0</v>
      </c>
      <c r="H50" s="33"/>
    </row>
    <row r="51" spans="1:8" s="2" customFormat="1" ht="15.75">
      <c r="A51" s="5"/>
      <c r="B51" s="6"/>
      <c r="C51" s="6"/>
      <c r="D51" s="6"/>
      <c r="E51" s="6" t="s">
        <v>10</v>
      </c>
      <c r="F51" s="6"/>
      <c r="G51" s="17">
        <v>0</v>
      </c>
      <c r="H51" s="33"/>
    </row>
    <row r="52" spans="1:8" s="2" customFormat="1" ht="15.75">
      <c r="A52" s="5"/>
      <c r="B52" s="6"/>
      <c r="C52" s="6" t="s">
        <v>81</v>
      </c>
      <c r="D52" s="6" t="s">
        <v>82</v>
      </c>
      <c r="E52" s="6"/>
      <c r="F52" s="6"/>
      <c r="G52" s="18">
        <f>SUM(G53)</f>
        <v>800</v>
      </c>
      <c r="H52" s="33"/>
    </row>
    <row r="53" spans="1:8" s="2" customFormat="1" ht="15.75">
      <c r="A53" s="5"/>
      <c r="B53" s="6"/>
      <c r="C53" s="6"/>
      <c r="D53" s="6"/>
      <c r="E53" s="6" t="s">
        <v>83</v>
      </c>
      <c r="F53" s="6"/>
      <c r="G53" s="18">
        <v>800</v>
      </c>
      <c r="H53" s="33"/>
    </row>
    <row r="54" spans="1:8" s="50" customFormat="1" ht="15.75">
      <c r="A54" s="9"/>
      <c r="B54" s="8" t="s">
        <v>84</v>
      </c>
      <c r="C54" s="8"/>
      <c r="D54" s="8" t="s">
        <v>85</v>
      </c>
      <c r="E54" s="8"/>
      <c r="F54" s="8"/>
      <c r="G54" s="187">
        <f>SUM(G55:G56)</f>
        <v>1300</v>
      </c>
      <c r="H54" s="49"/>
    </row>
    <row r="55" spans="1:8" s="2" customFormat="1" ht="15.75">
      <c r="A55" s="5"/>
      <c r="B55" s="6"/>
      <c r="C55" s="6" t="s">
        <v>86</v>
      </c>
      <c r="D55" s="6" t="s">
        <v>87</v>
      </c>
      <c r="E55" s="6"/>
      <c r="F55" s="6"/>
      <c r="G55" s="18">
        <v>1300</v>
      </c>
      <c r="H55" s="33"/>
    </row>
    <row r="56" spans="1:8" s="2" customFormat="1" ht="15.75">
      <c r="A56" s="5"/>
      <c r="B56" s="6"/>
      <c r="C56" s="6" t="s">
        <v>88</v>
      </c>
      <c r="D56" s="6" t="s">
        <v>89</v>
      </c>
      <c r="E56" s="6"/>
      <c r="F56" s="6"/>
      <c r="G56" s="18">
        <f>SUM(G57:G58)</f>
        <v>0</v>
      </c>
      <c r="H56" s="33"/>
    </row>
    <row r="57" spans="1:8" s="2" customFormat="1" ht="15.75">
      <c r="A57" s="5"/>
      <c r="B57" s="6"/>
      <c r="C57" s="6"/>
      <c r="D57" s="6" t="s">
        <v>90</v>
      </c>
      <c r="E57" s="6"/>
      <c r="F57" s="6"/>
      <c r="G57" s="18">
        <v>0</v>
      </c>
      <c r="H57" s="33"/>
    </row>
    <row r="58" spans="1:8" s="2" customFormat="1" ht="15.75">
      <c r="A58" s="5"/>
      <c r="B58" s="6"/>
      <c r="C58" s="6"/>
      <c r="D58" s="6" t="s">
        <v>91</v>
      </c>
      <c r="E58" s="6"/>
      <c r="F58" s="6"/>
      <c r="G58" s="18">
        <v>0</v>
      </c>
      <c r="H58" s="33"/>
    </row>
    <row r="59" spans="1:8" s="13" customFormat="1" ht="15.75">
      <c r="A59" s="11" t="s">
        <v>115</v>
      </c>
      <c r="B59" s="4"/>
      <c r="C59" s="4" t="s">
        <v>116</v>
      </c>
      <c r="D59" s="4"/>
      <c r="E59" s="4"/>
      <c r="F59" s="4"/>
      <c r="G59" s="72">
        <f>SUM(G60+G62+G74+G77)</f>
        <v>138406</v>
      </c>
      <c r="H59" s="43"/>
    </row>
    <row r="60" spans="1:8" s="2" customFormat="1" ht="15.75">
      <c r="A60" s="5"/>
      <c r="B60" s="6"/>
      <c r="C60" s="6" t="s">
        <v>117</v>
      </c>
      <c r="D60" s="6" t="s">
        <v>118</v>
      </c>
      <c r="E60" s="6"/>
      <c r="F60" s="6"/>
      <c r="G60" s="18">
        <f>SUM(G61)</f>
        <v>0</v>
      </c>
      <c r="H60" s="33"/>
    </row>
    <row r="61" spans="1:8" s="2" customFormat="1" ht="15.75">
      <c r="A61" s="5"/>
      <c r="B61" s="6"/>
      <c r="C61" s="6"/>
      <c r="D61" s="6"/>
      <c r="E61" s="6" t="s">
        <v>119</v>
      </c>
      <c r="F61" s="6"/>
      <c r="G61" s="18">
        <v>0</v>
      </c>
      <c r="H61" s="33"/>
    </row>
    <row r="62" spans="1:8" s="2" customFormat="1" ht="15.75">
      <c r="A62" s="5"/>
      <c r="B62" s="6"/>
      <c r="C62" s="6" t="s">
        <v>120</v>
      </c>
      <c r="D62" s="6" t="s">
        <v>121</v>
      </c>
      <c r="E62" s="6"/>
      <c r="F62" s="6"/>
      <c r="G62" s="240">
        <f>SUM(G63+G64+G65)</f>
        <v>4100</v>
      </c>
      <c r="H62" s="33"/>
    </row>
    <row r="63" spans="1:8" s="2" customFormat="1" ht="27.75" customHeight="1">
      <c r="A63" s="5"/>
      <c r="B63" s="6"/>
      <c r="C63" s="6"/>
      <c r="D63" s="6"/>
      <c r="E63" s="51" t="s">
        <v>401</v>
      </c>
      <c r="F63" s="52"/>
      <c r="G63" s="52">
        <v>2879</v>
      </c>
      <c r="H63" s="33"/>
    </row>
    <row r="64" spans="1:8" s="2" customFormat="1" ht="15.75">
      <c r="A64" s="5"/>
      <c r="B64" s="6"/>
      <c r="C64" s="6"/>
      <c r="D64" s="6"/>
      <c r="E64" s="52" t="s">
        <v>380</v>
      </c>
      <c r="F64" s="52"/>
      <c r="G64" s="52">
        <v>0</v>
      </c>
      <c r="H64" s="33"/>
    </row>
    <row r="65" spans="1:8" s="2" customFormat="1" ht="15.75">
      <c r="A65" s="5"/>
      <c r="B65" s="6"/>
      <c r="C65" s="6"/>
      <c r="D65" s="6"/>
      <c r="E65" s="6" t="s">
        <v>8</v>
      </c>
      <c r="F65" s="53"/>
      <c r="G65" s="6">
        <f>SUM(G66+G72+G73)</f>
        <v>1221</v>
      </c>
      <c r="H65" s="33"/>
    </row>
    <row r="66" spans="1:8" s="2" customFormat="1" ht="15.75">
      <c r="A66" s="5"/>
      <c r="B66" s="6"/>
      <c r="C66" s="6"/>
      <c r="D66" s="6"/>
      <c r="E66" s="6" t="s">
        <v>238</v>
      </c>
      <c r="F66" s="53"/>
      <c r="G66" s="240">
        <v>808</v>
      </c>
      <c r="H66" s="33"/>
    </row>
    <row r="67" spans="1:8" s="2" customFormat="1" ht="15.75">
      <c r="A67" s="5"/>
      <c r="B67" s="6"/>
      <c r="C67" s="6"/>
      <c r="D67" s="6"/>
      <c r="E67" s="10" t="s">
        <v>16</v>
      </c>
      <c r="F67" s="6"/>
      <c r="G67" s="53">
        <v>0</v>
      </c>
      <c r="H67" s="33"/>
    </row>
    <row r="68" spans="1:8" s="2" customFormat="1" ht="15.75">
      <c r="A68" s="5"/>
      <c r="B68" s="6"/>
      <c r="C68" s="6"/>
      <c r="D68" s="6"/>
      <c r="E68" s="10" t="s">
        <v>235</v>
      </c>
      <c r="F68" s="6"/>
      <c r="G68" s="53">
        <v>0</v>
      </c>
      <c r="H68" s="33"/>
    </row>
    <row r="69" spans="1:8" s="2" customFormat="1" ht="15.75">
      <c r="A69" s="5"/>
      <c r="B69" s="6"/>
      <c r="C69" s="6"/>
      <c r="D69" s="6"/>
      <c r="E69" s="76" t="s">
        <v>229</v>
      </c>
      <c r="F69" s="12"/>
      <c r="G69" s="241">
        <v>0</v>
      </c>
      <c r="H69" s="33"/>
    </row>
    <row r="70" spans="1:8" s="2" customFormat="1" ht="15.75">
      <c r="A70" s="5"/>
      <c r="B70" s="6"/>
      <c r="C70" s="6"/>
      <c r="D70" s="6"/>
      <c r="E70" s="77" t="s">
        <v>236</v>
      </c>
      <c r="F70" s="7"/>
      <c r="G70" s="69">
        <v>0</v>
      </c>
      <c r="H70" s="33"/>
    </row>
    <row r="71" spans="1:8" s="2" customFormat="1" ht="15.75">
      <c r="A71" s="5"/>
      <c r="B71" s="6"/>
      <c r="C71" s="6"/>
      <c r="D71" s="6"/>
      <c r="E71" s="70" t="s">
        <v>237</v>
      </c>
      <c r="F71" s="7"/>
      <c r="G71" s="69">
        <v>0</v>
      </c>
      <c r="H71" s="33"/>
    </row>
    <row r="72" spans="1:8" s="2" customFormat="1" ht="15.75">
      <c r="A72" s="5"/>
      <c r="B72" s="6"/>
      <c r="C72" s="6"/>
      <c r="D72" s="6"/>
      <c r="E72" s="7" t="s">
        <v>239</v>
      </c>
      <c r="F72" s="7"/>
      <c r="G72" s="14">
        <v>413</v>
      </c>
      <c r="H72" s="33"/>
    </row>
    <row r="73" spans="1:8" s="2" customFormat="1" ht="15.75">
      <c r="A73" s="5"/>
      <c r="B73" s="6"/>
      <c r="C73" s="6"/>
      <c r="D73" s="6"/>
      <c r="E73" s="7" t="s">
        <v>240</v>
      </c>
      <c r="F73" s="7"/>
      <c r="G73" s="14">
        <v>0</v>
      </c>
      <c r="H73" s="33"/>
    </row>
    <row r="74" spans="1:8" s="2" customFormat="1" ht="15.75">
      <c r="A74" s="5"/>
      <c r="B74" s="6"/>
      <c r="C74" s="6" t="s">
        <v>303</v>
      </c>
      <c r="D74" s="6" t="s">
        <v>122</v>
      </c>
      <c r="E74" s="7"/>
      <c r="F74" s="7"/>
      <c r="G74" s="14">
        <f>SUM(G75:G76)</f>
        <v>874</v>
      </c>
      <c r="H74" s="33"/>
    </row>
    <row r="75" spans="1:8" s="2" customFormat="1" ht="15.75">
      <c r="A75" s="5"/>
      <c r="B75" s="6"/>
      <c r="C75" s="6"/>
      <c r="D75" s="6"/>
      <c r="E75" s="7" t="s">
        <v>25</v>
      </c>
      <c r="F75" s="7"/>
      <c r="G75" s="69">
        <v>100</v>
      </c>
      <c r="H75" s="33"/>
    </row>
    <row r="76" spans="1:8" s="2" customFormat="1" ht="15.75">
      <c r="A76" s="5"/>
      <c r="B76" s="6"/>
      <c r="C76" s="6"/>
      <c r="D76" s="6"/>
      <c r="E76" s="7" t="s">
        <v>381</v>
      </c>
      <c r="F76" s="7"/>
      <c r="G76" s="69">
        <v>774</v>
      </c>
      <c r="H76" s="33"/>
    </row>
    <row r="77" spans="1:8" s="2" customFormat="1" ht="15.75">
      <c r="A77" s="5"/>
      <c r="B77" s="6"/>
      <c r="C77" s="6" t="s">
        <v>123</v>
      </c>
      <c r="D77" s="6" t="s">
        <v>124</v>
      </c>
      <c r="E77" s="7"/>
      <c r="F77" s="7"/>
      <c r="G77" s="253">
        <v>133432</v>
      </c>
      <c r="H77" s="33"/>
    </row>
    <row r="78" spans="1:8" s="2" customFormat="1" ht="15.75">
      <c r="A78" s="11" t="s">
        <v>125</v>
      </c>
      <c r="B78" s="4"/>
      <c r="C78" s="4" t="s">
        <v>126</v>
      </c>
      <c r="D78" s="4"/>
      <c r="E78" s="54"/>
      <c r="F78" s="54"/>
      <c r="G78" s="224">
        <f>SUM(G79:G82)</f>
        <v>25263</v>
      </c>
      <c r="H78" s="54"/>
    </row>
    <row r="79" spans="1:8" s="2" customFormat="1" ht="15.75">
      <c r="A79" s="5"/>
      <c r="B79" s="6" t="s">
        <v>343</v>
      </c>
      <c r="C79" s="6"/>
      <c r="D79" s="6" t="s">
        <v>344</v>
      </c>
      <c r="E79" s="7"/>
      <c r="F79" s="7"/>
      <c r="G79" s="226">
        <v>5000</v>
      </c>
      <c r="H79" s="14"/>
    </row>
    <row r="80" spans="1:8" s="2" customFormat="1" ht="15.75">
      <c r="A80" s="5"/>
      <c r="B80" s="6" t="s">
        <v>127</v>
      </c>
      <c r="C80" s="6"/>
      <c r="D80" s="6" t="s">
        <v>128</v>
      </c>
      <c r="E80" s="7"/>
      <c r="F80" s="7"/>
      <c r="G80" s="226">
        <v>0</v>
      </c>
      <c r="H80" s="14"/>
    </row>
    <row r="81" spans="1:8" s="2" customFormat="1" ht="15.75">
      <c r="A81" s="5"/>
      <c r="B81" s="6" t="s">
        <v>346</v>
      </c>
      <c r="C81" s="6"/>
      <c r="D81" s="6" t="s">
        <v>347</v>
      </c>
      <c r="E81" s="7"/>
      <c r="F81" s="7"/>
      <c r="G81" s="226">
        <v>14892</v>
      </c>
      <c r="H81" s="14"/>
    </row>
    <row r="82" spans="1:8" s="2" customFormat="1" ht="15.75">
      <c r="A82" s="5"/>
      <c r="B82" s="6" t="s">
        <v>345</v>
      </c>
      <c r="C82" s="6"/>
      <c r="D82" s="6" t="s">
        <v>348</v>
      </c>
      <c r="E82" s="7"/>
      <c r="F82" s="7"/>
      <c r="G82" s="226">
        <v>5371</v>
      </c>
      <c r="H82" s="14"/>
    </row>
    <row r="83" spans="1:8" s="2" customFormat="1" ht="15.75">
      <c r="A83" s="11" t="s">
        <v>131</v>
      </c>
      <c r="B83" s="4"/>
      <c r="C83" s="4" t="s">
        <v>132</v>
      </c>
      <c r="D83" s="4"/>
      <c r="E83" s="54"/>
      <c r="F83" s="7"/>
      <c r="G83" s="224">
        <f>SUM(G84:G87)</f>
        <v>0</v>
      </c>
      <c r="H83" s="54"/>
    </row>
    <row r="84" spans="1:8" s="2" customFormat="1" ht="15.75">
      <c r="A84" s="5"/>
      <c r="B84" s="6" t="s">
        <v>133</v>
      </c>
      <c r="C84" s="6"/>
      <c r="D84" s="6" t="s">
        <v>137</v>
      </c>
      <c r="E84" s="7"/>
      <c r="F84" s="6"/>
      <c r="G84" s="225">
        <v>0</v>
      </c>
      <c r="H84" s="53"/>
    </row>
    <row r="85" spans="1:8" s="2" customFormat="1" ht="15.75">
      <c r="A85" s="5"/>
      <c r="B85" s="6" t="s">
        <v>134</v>
      </c>
      <c r="C85" s="6"/>
      <c r="D85" s="6" t="s">
        <v>138</v>
      </c>
      <c r="E85" s="7"/>
      <c r="F85" s="6"/>
      <c r="G85" s="225">
        <v>0</v>
      </c>
      <c r="H85" s="53"/>
    </row>
    <row r="86" spans="1:8" s="2" customFormat="1" ht="15.75">
      <c r="A86" s="5"/>
      <c r="B86" s="6" t="s">
        <v>135</v>
      </c>
      <c r="C86" s="6"/>
      <c r="D86" s="6" t="s">
        <v>139</v>
      </c>
      <c r="E86" s="7"/>
      <c r="F86" s="6"/>
      <c r="G86" s="225">
        <v>0</v>
      </c>
      <c r="H86" s="53"/>
    </row>
    <row r="87" spans="1:8" s="2" customFormat="1" ht="15.75">
      <c r="A87" s="5"/>
      <c r="B87" s="6" t="s">
        <v>136</v>
      </c>
      <c r="C87" s="6"/>
      <c r="D87" s="6" t="s">
        <v>140</v>
      </c>
      <c r="E87" s="7"/>
      <c r="F87" s="6"/>
      <c r="G87" s="225">
        <v>0</v>
      </c>
      <c r="H87" s="53"/>
    </row>
    <row r="88" spans="1:8" s="2" customFormat="1" ht="15.75">
      <c r="A88" s="11" t="s">
        <v>144</v>
      </c>
      <c r="B88" s="4"/>
      <c r="C88" s="4" t="s">
        <v>141</v>
      </c>
      <c r="D88" s="4"/>
      <c r="E88" s="4"/>
      <c r="F88" s="6"/>
      <c r="G88" s="72">
        <f>SUM(G89)</f>
        <v>565</v>
      </c>
      <c r="H88" s="33"/>
    </row>
    <row r="89" spans="1:8" s="2" customFormat="1" ht="15.75">
      <c r="A89" s="5"/>
      <c r="B89" s="6" t="s">
        <v>142</v>
      </c>
      <c r="C89" s="6"/>
      <c r="D89" s="6" t="s">
        <v>143</v>
      </c>
      <c r="E89" s="6"/>
      <c r="F89" s="6"/>
      <c r="G89" s="18">
        <f>SUM(G90)</f>
        <v>565</v>
      </c>
      <c r="H89" s="33"/>
    </row>
    <row r="90" spans="1:8" s="2" customFormat="1" ht="15.75">
      <c r="A90" s="5"/>
      <c r="B90" s="6"/>
      <c r="C90" s="6"/>
      <c r="D90" s="6"/>
      <c r="E90" s="7" t="s">
        <v>258</v>
      </c>
      <c r="F90" s="6"/>
      <c r="G90" s="53">
        <v>565</v>
      </c>
      <c r="H90" s="33"/>
    </row>
    <row r="91" spans="1:8" s="2" customFormat="1" ht="15.75">
      <c r="A91" s="5"/>
      <c r="B91" s="6"/>
      <c r="C91" s="6"/>
      <c r="D91" s="6"/>
      <c r="E91" s="7"/>
      <c r="F91" s="6"/>
      <c r="G91" s="53"/>
      <c r="H91" s="33"/>
    </row>
    <row r="92" spans="1:8" s="2" customFormat="1" ht="15.75">
      <c r="A92" s="5"/>
      <c r="B92" s="6"/>
      <c r="C92" s="6"/>
      <c r="D92" s="6"/>
      <c r="E92" s="7"/>
      <c r="F92" s="7"/>
      <c r="G92" s="69"/>
      <c r="H92" s="33"/>
    </row>
    <row r="93" spans="1:8" s="2" customFormat="1" ht="15.75">
      <c r="A93" s="208" t="s">
        <v>216</v>
      </c>
      <c r="B93" s="209"/>
      <c r="C93" s="209"/>
      <c r="D93" s="209"/>
      <c r="E93" s="210"/>
      <c r="F93" s="210">
        <v>3</v>
      </c>
      <c r="G93" s="229">
        <f>SUM(G94+G104+G108+G134+G138)</f>
        <v>60892</v>
      </c>
      <c r="H93" s="33"/>
    </row>
    <row r="94" spans="1:8" s="2" customFormat="1" ht="15.75">
      <c r="A94" s="11" t="s">
        <v>29</v>
      </c>
      <c r="B94" s="4"/>
      <c r="C94" s="4" t="s">
        <v>11</v>
      </c>
      <c r="D94" s="4"/>
      <c r="E94" s="4"/>
      <c r="F94" s="6"/>
      <c r="G94" s="72">
        <f>SUM(G95+G101)</f>
        <v>5540</v>
      </c>
      <c r="H94" s="33"/>
    </row>
    <row r="95" spans="1:8" s="2" customFormat="1" ht="15.75">
      <c r="A95" s="5"/>
      <c r="B95" s="6" t="s">
        <v>30</v>
      </c>
      <c r="C95" s="6"/>
      <c r="D95" s="6" t="s">
        <v>31</v>
      </c>
      <c r="E95" s="6"/>
      <c r="F95" s="6"/>
      <c r="G95" s="73">
        <f>SUM(G96+G99)</f>
        <v>5040</v>
      </c>
      <c r="H95" s="33"/>
    </row>
    <row r="96" spans="1:8" s="2" customFormat="1" ht="15.75">
      <c r="A96" s="5"/>
      <c r="B96" s="6"/>
      <c r="C96" s="6" t="s">
        <v>32</v>
      </c>
      <c r="D96" s="6" t="s">
        <v>33</v>
      </c>
      <c r="E96" s="6"/>
      <c r="F96" s="6"/>
      <c r="G96" s="73">
        <f>SUM(G97:G98)</f>
        <v>4752</v>
      </c>
      <c r="H96" s="33"/>
    </row>
    <row r="97" spans="1:8" s="2" customFormat="1" ht="15.75">
      <c r="A97" s="5"/>
      <c r="B97" s="6"/>
      <c r="C97" s="6"/>
      <c r="D97" s="6" t="s">
        <v>363</v>
      </c>
      <c r="E97" s="6"/>
      <c r="F97" s="6"/>
      <c r="G97" s="18">
        <v>4752</v>
      </c>
      <c r="H97" s="33"/>
    </row>
    <row r="98" spans="1:8" s="2" customFormat="1" ht="15.75">
      <c r="A98" s="5"/>
      <c r="B98" s="6"/>
      <c r="C98" s="6"/>
      <c r="D98" s="6" t="s">
        <v>364</v>
      </c>
      <c r="E98" s="6"/>
      <c r="F98" s="6"/>
      <c r="G98" s="18">
        <v>0</v>
      </c>
      <c r="H98" s="33"/>
    </row>
    <row r="99" spans="1:8" s="2" customFormat="1" ht="15.75">
      <c r="A99" s="5"/>
      <c r="B99" s="6"/>
      <c r="C99" s="6" t="s">
        <v>252</v>
      </c>
      <c r="D99" s="6" t="s">
        <v>253</v>
      </c>
      <c r="E99" s="6"/>
      <c r="F99" s="6"/>
      <c r="G99" s="73">
        <f>SUM(G100)</f>
        <v>288</v>
      </c>
      <c r="H99" s="33"/>
    </row>
    <row r="100" spans="1:8" s="2" customFormat="1" ht="15.75">
      <c r="A100" s="5"/>
      <c r="B100" s="6"/>
      <c r="C100" s="6"/>
      <c r="D100" s="6" t="s">
        <v>225</v>
      </c>
      <c r="E100" s="6"/>
      <c r="F100" s="6"/>
      <c r="G100" s="18">
        <v>288</v>
      </c>
      <c r="H100" s="33"/>
    </row>
    <row r="101" spans="1:8" s="2" customFormat="1" ht="15.75">
      <c r="A101" s="5"/>
      <c r="B101" s="6" t="s">
        <v>34</v>
      </c>
      <c r="C101" s="6"/>
      <c r="D101" s="6" t="s">
        <v>2</v>
      </c>
      <c r="E101" s="6"/>
      <c r="F101" s="6"/>
      <c r="G101" s="73">
        <f>SUM(G102)</f>
        <v>500</v>
      </c>
      <c r="H101" s="33"/>
    </row>
    <row r="102" spans="1:8" s="2" customFormat="1" ht="15.75">
      <c r="A102" s="5"/>
      <c r="B102" s="6"/>
      <c r="C102" s="6" t="s">
        <v>40</v>
      </c>
      <c r="D102" s="10" t="s">
        <v>41</v>
      </c>
      <c r="E102" s="6"/>
      <c r="F102" s="6"/>
      <c r="G102" s="18">
        <f>SUM(G103)</f>
        <v>500</v>
      </c>
      <c r="H102" s="33"/>
    </row>
    <row r="103" spans="1:8" s="2" customFormat="1" ht="15.75">
      <c r="A103" s="5"/>
      <c r="B103" s="6"/>
      <c r="C103" s="6"/>
      <c r="D103" s="10"/>
      <c r="E103" s="6" t="s">
        <v>37</v>
      </c>
      <c r="F103" s="6"/>
      <c r="G103" s="18">
        <v>500</v>
      </c>
      <c r="H103" s="33"/>
    </row>
    <row r="104" spans="1:8" s="2" customFormat="1" ht="15.75" customHeight="1">
      <c r="A104" s="11" t="s">
        <v>42</v>
      </c>
      <c r="B104" s="4"/>
      <c r="C104" s="4" t="s">
        <v>43</v>
      </c>
      <c r="D104" s="47"/>
      <c r="E104" s="47"/>
      <c r="F104" s="12"/>
      <c r="G104" s="72">
        <f>SUM(G105:G107)</f>
        <v>1290</v>
      </c>
      <c r="H104" s="33"/>
    </row>
    <row r="105" spans="1:9" s="2" customFormat="1" ht="15.75">
      <c r="A105" s="5"/>
      <c r="B105" s="6"/>
      <c r="C105" s="6"/>
      <c r="D105" s="6" t="s">
        <v>22</v>
      </c>
      <c r="E105" s="6"/>
      <c r="F105" s="6"/>
      <c r="G105" s="17">
        <v>1185</v>
      </c>
      <c r="H105" s="33"/>
      <c r="I105" s="24"/>
    </row>
    <row r="106" spans="1:9" s="2" customFormat="1" ht="15.75">
      <c r="A106" s="5"/>
      <c r="B106" s="6"/>
      <c r="C106" s="6"/>
      <c r="D106" s="6" t="s">
        <v>46</v>
      </c>
      <c r="E106" s="6"/>
      <c r="F106" s="6"/>
      <c r="G106" s="17">
        <v>50</v>
      </c>
      <c r="H106" s="33"/>
      <c r="I106" s="24"/>
    </row>
    <row r="107" spans="1:9" s="2" customFormat="1" ht="15.75">
      <c r="A107" s="5"/>
      <c r="B107" s="6"/>
      <c r="C107" s="6"/>
      <c r="D107" s="6" t="s">
        <v>304</v>
      </c>
      <c r="E107" s="6"/>
      <c r="F107" s="6"/>
      <c r="G107" s="17">
        <v>55</v>
      </c>
      <c r="H107" s="33"/>
      <c r="I107" s="24"/>
    </row>
    <row r="108" spans="1:8" s="2" customFormat="1" ht="14.25" customHeight="1">
      <c r="A108" s="11" t="s">
        <v>44</v>
      </c>
      <c r="B108" s="4"/>
      <c r="C108" s="4" t="s">
        <v>45</v>
      </c>
      <c r="D108" s="48"/>
      <c r="E108" s="4"/>
      <c r="F108" s="6"/>
      <c r="G108" s="72">
        <f>SUM(G109+G119+G130)</f>
        <v>10360</v>
      </c>
      <c r="H108" s="33"/>
    </row>
    <row r="109" spans="1:8" s="50" customFormat="1" ht="15.75">
      <c r="A109" s="9"/>
      <c r="B109" s="8" t="s">
        <v>48</v>
      </c>
      <c r="C109" s="8"/>
      <c r="D109" s="8" t="s">
        <v>3</v>
      </c>
      <c r="E109" s="9"/>
      <c r="F109" s="9"/>
      <c r="G109" s="187">
        <f>SUM(G110+G112)</f>
        <v>3710</v>
      </c>
      <c r="H109" s="49"/>
    </row>
    <row r="110" spans="1:8" s="50" customFormat="1" ht="15.75">
      <c r="A110" s="9"/>
      <c r="B110" s="8"/>
      <c r="C110" s="8" t="s">
        <v>49</v>
      </c>
      <c r="D110" s="8" t="s">
        <v>50</v>
      </c>
      <c r="E110" s="9"/>
      <c r="F110" s="9"/>
      <c r="G110" s="188">
        <f>SUM(G111)</f>
        <v>0</v>
      </c>
      <c r="H110" s="49"/>
    </row>
    <row r="111" spans="1:8" s="50" customFormat="1" ht="15.75">
      <c r="A111" s="9"/>
      <c r="B111" s="8"/>
      <c r="C111" s="8"/>
      <c r="D111" s="8"/>
      <c r="E111" s="9" t="s">
        <v>305</v>
      </c>
      <c r="F111" s="9"/>
      <c r="G111" s="19">
        <v>0</v>
      </c>
      <c r="H111" s="49"/>
    </row>
    <row r="112" spans="1:8" s="2" customFormat="1" ht="15.75">
      <c r="A112" s="5"/>
      <c r="B112" s="6"/>
      <c r="C112" s="6" t="s">
        <v>51</v>
      </c>
      <c r="D112" s="6" t="s">
        <v>52</v>
      </c>
      <c r="E112" s="6"/>
      <c r="F112" s="6"/>
      <c r="G112" s="17">
        <f>SUM(G113:G118)</f>
        <v>3710</v>
      </c>
      <c r="H112" s="33"/>
    </row>
    <row r="113" spans="1:8" s="2" customFormat="1" ht="15.75">
      <c r="A113" s="11"/>
      <c r="B113" s="4"/>
      <c r="C113" s="4"/>
      <c r="D113" s="48"/>
      <c r="E113" s="6" t="s">
        <v>53</v>
      </c>
      <c r="F113" s="6"/>
      <c r="G113" s="18">
        <v>0</v>
      </c>
      <c r="H113" s="33"/>
    </row>
    <row r="114" spans="1:8" s="2" customFormat="1" ht="15.75">
      <c r="A114" s="11"/>
      <c r="B114" s="4"/>
      <c r="C114" s="4"/>
      <c r="D114" s="48"/>
      <c r="E114" s="6" t="s">
        <v>54</v>
      </c>
      <c r="F114" s="6"/>
      <c r="G114" s="18">
        <v>0</v>
      </c>
      <c r="H114" s="33"/>
    </row>
    <row r="115" spans="1:8" s="2" customFormat="1" ht="15.75">
      <c r="A115" s="11"/>
      <c r="B115" s="4"/>
      <c r="C115" s="4"/>
      <c r="D115" s="48"/>
      <c r="E115" s="6" t="s">
        <v>55</v>
      </c>
      <c r="F115" s="6"/>
      <c r="G115" s="18">
        <v>1300</v>
      </c>
      <c r="H115" s="33"/>
    </row>
    <row r="116" spans="1:8" s="2" customFormat="1" ht="15.75">
      <c r="A116" s="11"/>
      <c r="B116" s="4"/>
      <c r="C116" s="4"/>
      <c r="D116" s="48"/>
      <c r="E116" s="6" t="s">
        <v>217</v>
      </c>
      <c r="F116" s="6"/>
      <c r="G116" s="18">
        <v>200</v>
      </c>
      <c r="H116" s="33"/>
    </row>
    <row r="117" spans="1:8" s="2" customFormat="1" ht="15.75">
      <c r="A117" s="11"/>
      <c r="B117" s="4"/>
      <c r="C117" s="4"/>
      <c r="D117" s="48"/>
      <c r="E117" s="6" t="s">
        <v>306</v>
      </c>
      <c r="F117" s="6"/>
      <c r="G117" s="18">
        <v>60</v>
      </c>
      <c r="H117" s="33"/>
    </row>
    <row r="118" spans="1:8" s="2" customFormat="1" ht="15.75">
      <c r="A118" s="11"/>
      <c r="B118" s="4"/>
      <c r="C118" s="4"/>
      <c r="D118" s="48"/>
      <c r="E118" s="6" t="s">
        <v>15</v>
      </c>
      <c r="F118" s="6"/>
      <c r="G118" s="18">
        <v>2150</v>
      </c>
      <c r="H118" s="33"/>
    </row>
    <row r="119" spans="1:8" s="50" customFormat="1" ht="15.75">
      <c r="A119" s="9"/>
      <c r="B119" s="8" t="s">
        <v>65</v>
      </c>
      <c r="C119" s="8"/>
      <c r="D119" s="8" t="s">
        <v>66</v>
      </c>
      <c r="E119" s="8"/>
      <c r="F119" s="8"/>
      <c r="G119" s="187">
        <f>SUM(G120+G124+G125+G126)</f>
        <v>4850</v>
      </c>
      <c r="H119" s="49"/>
    </row>
    <row r="120" spans="1:8" s="2" customFormat="1" ht="15.75">
      <c r="A120" s="5"/>
      <c r="B120" s="6"/>
      <c r="C120" s="6" t="s">
        <v>67</v>
      </c>
      <c r="D120" s="6" t="s">
        <v>68</v>
      </c>
      <c r="E120" s="6"/>
      <c r="F120" s="6"/>
      <c r="G120" s="18">
        <f>SUM(G121:G123)</f>
        <v>1200</v>
      </c>
      <c r="H120" s="33"/>
    </row>
    <row r="121" spans="1:8" s="2" customFormat="1" ht="15.75">
      <c r="A121" s="5"/>
      <c r="B121" s="6"/>
      <c r="C121" s="6"/>
      <c r="D121" s="6"/>
      <c r="E121" s="6" t="s">
        <v>69</v>
      </c>
      <c r="F121" s="6"/>
      <c r="G121" s="18">
        <v>650</v>
      </c>
      <c r="H121" s="33"/>
    </row>
    <row r="122" spans="1:8" s="2" customFormat="1" ht="15.75">
      <c r="A122" s="5"/>
      <c r="B122" s="6"/>
      <c r="C122" s="6"/>
      <c r="D122" s="6"/>
      <c r="E122" s="6" t="s">
        <v>70</v>
      </c>
      <c r="F122" s="6"/>
      <c r="G122" s="18">
        <v>300</v>
      </c>
      <c r="H122" s="33"/>
    </row>
    <row r="123" spans="1:8" s="2" customFormat="1" ht="15.75">
      <c r="A123" s="5"/>
      <c r="B123" s="6"/>
      <c r="C123" s="6"/>
      <c r="D123" s="6"/>
      <c r="E123" s="6" t="s">
        <v>5</v>
      </c>
      <c r="F123" s="6"/>
      <c r="G123" s="18">
        <v>250</v>
      </c>
      <c r="H123" s="33"/>
    </row>
    <row r="124" spans="1:8" s="2" customFormat="1" ht="15.75">
      <c r="A124" s="5"/>
      <c r="B124" s="6"/>
      <c r="C124" s="6" t="s">
        <v>71</v>
      </c>
      <c r="D124" s="6" t="s">
        <v>9</v>
      </c>
      <c r="E124" s="6"/>
      <c r="F124" s="6"/>
      <c r="G124" s="18">
        <v>50</v>
      </c>
      <c r="H124" s="33"/>
    </row>
    <row r="125" spans="1:8" s="2" customFormat="1" ht="15.75">
      <c r="A125" s="5"/>
      <c r="B125" s="6"/>
      <c r="C125" s="6" t="s">
        <v>72</v>
      </c>
      <c r="D125" s="6" t="s">
        <v>6</v>
      </c>
      <c r="E125" s="6"/>
      <c r="F125" s="6"/>
      <c r="G125" s="18">
        <v>1000</v>
      </c>
      <c r="H125" s="33"/>
    </row>
    <row r="126" spans="1:8" s="2" customFormat="1" ht="15.75">
      <c r="A126" s="5"/>
      <c r="B126" s="6"/>
      <c r="C126" s="6" t="s">
        <v>73</v>
      </c>
      <c r="D126" s="6" t="s">
        <v>74</v>
      </c>
      <c r="E126" s="6"/>
      <c r="F126" s="6"/>
      <c r="G126" s="17">
        <f>SUM(G127:G129)</f>
        <v>2600</v>
      </c>
      <c r="H126" s="33"/>
    </row>
    <row r="127" spans="1:8" s="2" customFormat="1" ht="15.75">
      <c r="A127" s="5"/>
      <c r="B127" s="6"/>
      <c r="C127" s="6"/>
      <c r="D127" s="6"/>
      <c r="E127" s="6" t="s">
        <v>75</v>
      </c>
      <c r="F127" s="6"/>
      <c r="G127" s="18">
        <v>1950</v>
      </c>
      <c r="H127" s="33"/>
    </row>
    <row r="128" spans="1:8" s="2" customFormat="1" ht="15.75">
      <c r="A128" s="5"/>
      <c r="B128" s="6"/>
      <c r="C128" s="6"/>
      <c r="D128" s="6"/>
      <c r="E128" s="6" t="s">
        <v>7</v>
      </c>
      <c r="F128" s="6"/>
      <c r="G128" s="18">
        <v>400</v>
      </c>
      <c r="H128" s="33"/>
    </row>
    <row r="129" spans="1:8" s="2" customFormat="1" ht="15.75">
      <c r="A129" s="5"/>
      <c r="B129" s="6"/>
      <c r="C129" s="6"/>
      <c r="D129" s="6"/>
      <c r="E129" s="6" t="s">
        <v>218</v>
      </c>
      <c r="F129" s="6"/>
      <c r="G129" s="18">
        <v>250</v>
      </c>
      <c r="H129" s="33"/>
    </row>
    <row r="130" spans="1:8" s="50" customFormat="1" ht="15.75">
      <c r="A130" s="9"/>
      <c r="B130" s="8" t="s">
        <v>84</v>
      </c>
      <c r="C130" s="8"/>
      <c r="D130" s="8" t="s">
        <v>85</v>
      </c>
      <c r="E130" s="8"/>
      <c r="F130" s="8"/>
      <c r="G130" s="187">
        <f>SUM(G131+G132)</f>
        <v>1800</v>
      </c>
      <c r="H130" s="49"/>
    </row>
    <row r="131" spans="1:8" s="2" customFormat="1" ht="15.75">
      <c r="A131" s="5"/>
      <c r="B131" s="6"/>
      <c r="C131" s="6" t="s">
        <v>86</v>
      </c>
      <c r="D131" s="6" t="s">
        <v>87</v>
      </c>
      <c r="E131" s="6"/>
      <c r="F131" s="6"/>
      <c r="G131" s="18">
        <v>1800</v>
      </c>
      <c r="H131" s="33"/>
    </row>
    <row r="132" spans="1:8" s="2" customFormat="1" ht="15.75">
      <c r="A132" s="5"/>
      <c r="B132" s="6"/>
      <c r="C132" s="6" t="s">
        <v>88</v>
      </c>
      <c r="D132" s="6" t="s">
        <v>89</v>
      </c>
      <c r="E132" s="6"/>
      <c r="F132" s="6"/>
      <c r="G132" s="18">
        <f>SUM(G133:G133)</f>
        <v>0</v>
      </c>
      <c r="H132" s="33"/>
    </row>
    <row r="133" spans="1:8" s="2" customFormat="1" ht="15.75">
      <c r="A133" s="5"/>
      <c r="B133" s="6"/>
      <c r="C133" s="6"/>
      <c r="D133" s="6" t="s">
        <v>91</v>
      </c>
      <c r="E133" s="6"/>
      <c r="F133" s="6"/>
      <c r="G133" s="18">
        <v>0</v>
      </c>
      <c r="H133" s="33"/>
    </row>
    <row r="134" spans="1:8" s="2" customFormat="1" ht="15.75">
      <c r="A134" s="11" t="s">
        <v>125</v>
      </c>
      <c r="B134" s="4"/>
      <c r="C134" s="4" t="s">
        <v>126</v>
      </c>
      <c r="D134" s="4"/>
      <c r="E134" s="54"/>
      <c r="F134" s="7"/>
      <c r="G134" s="224">
        <f>SUM(G135:G137)</f>
        <v>8702</v>
      </c>
      <c r="H134" s="54"/>
    </row>
    <row r="135" spans="1:8" s="2" customFormat="1" ht="15.75">
      <c r="A135" s="5"/>
      <c r="B135" s="6" t="s">
        <v>127</v>
      </c>
      <c r="C135" s="6"/>
      <c r="D135" s="6" t="s">
        <v>128</v>
      </c>
      <c r="E135" s="7"/>
      <c r="F135" s="7"/>
      <c r="G135" s="227">
        <v>3251</v>
      </c>
      <c r="H135" s="69"/>
    </row>
    <row r="136" spans="1:8" s="2" customFormat="1" ht="15.75">
      <c r="A136" s="5"/>
      <c r="B136" s="6" t="s">
        <v>346</v>
      </c>
      <c r="C136" s="6"/>
      <c r="D136" s="6" t="s">
        <v>347</v>
      </c>
      <c r="E136" s="7"/>
      <c r="F136" s="7"/>
      <c r="G136" s="227">
        <v>3600</v>
      </c>
      <c r="H136" s="69"/>
    </row>
    <row r="137" spans="1:8" s="2" customFormat="1" ht="15.75">
      <c r="A137" s="5"/>
      <c r="B137" s="6" t="s">
        <v>129</v>
      </c>
      <c r="C137" s="6"/>
      <c r="D137" s="6" t="s">
        <v>130</v>
      </c>
      <c r="E137" s="7"/>
      <c r="F137" s="7"/>
      <c r="G137" s="227">
        <v>1851</v>
      </c>
      <c r="H137" s="69"/>
    </row>
    <row r="138" spans="1:8" s="2" customFormat="1" ht="15.75">
      <c r="A138" s="11" t="s">
        <v>131</v>
      </c>
      <c r="B138" s="4"/>
      <c r="C138" s="4" t="s">
        <v>132</v>
      </c>
      <c r="D138" s="4"/>
      <c r="E138" s="54"/>
      <c r="F138" s="7"/>
      <c r="G138" s="224">
        <f>SUM(G139:G142)</f>
        <v>35000</v>
      </c>
      <c r="H138" s="69"/>
    </row>
    <row r="139" spans="1:8" s="2" customFormat="1" ht="15.75">
      <c r="A139" s="5"/>
      <c r="B139" s="6" t="s">
        <v>133</v>
      </c>
      <c r="C139" s="6"/>
      <c r="D139" s="6" t="s">
        <v>137</v>
      </c>
      <c r="E139" s="7"/>
      <c r="F139" s="6"/>
      <c r="G139" s="225">
        <v>27559</v>
      </c>
      <c r="H139" s="69"/>
    </row>
    <row r="140" spans="1:8" s="2" customFormat="1" ht="15.75">
      <c r="A140" s="5"/>
      <c r="B140" s="6" t="s">
        <v>136</v>
      </c>
      <c r="C140" s="6"/>
      <c r="D140" s="6" t="s">
        <v>140</v>
      </c>
      <c r="E140" s="7"/>
      <c r="F140" s="6"/>
      <c r="G140" s="225">
        <v>7441</v>
      </c>
      <c r="H140" s="69"/>
    </row>
    <row r="141" spans="1:8" s="2" customFormat="1" ht="15.75">
      <c r="A141" s="5"/>
      <c r="B141" s="6"/>
      <c r="C141" s="6"/>
      <c r="D141" s="6"/>
      <c r="E141" s="6"/>
      <c r="F141" s="6"/>
      <c r="G141" s="17"/>
      <c r="H141" s="33"/>
    </row>
    <row r="142" spans="1:8" s="2" customFormat="1" ht="15.75">
      <c r="A142" s="5"/>
      <c r="B142" s="6"/>
      <c r="C142" s="6"/>
      <c r="D142" s="6"/>
      <c r="E142" s="6"/>
      <c r="F142" s="6"/>
      <c r="G142" s="18"/>
      <c r="H142" s="33"/>
    </row>
    <row r="143" spans="1:8" s="13" customFormat="1" ht="15.75">
      <c r="A143" s="207" t="s">
        <v>307</v>
      </c>
      <c r="B143" s="206"/>
      <c r="C143" s="206"/>
      <c r="D143" s="206"/>
      <c r="E143" s="206"/>
      <c r="F143" s="206"/>
      <c r="G143" s="239">
        <f>SUM(G144)</f>
        <v>0</v>
      </c>
      <c r="H143" s="43"/>
    </row>
    <row r="144" spans="1:8" s="2" customFormat="1" ht="15.75">
      <c r="A144" s="13" t="s">
        <v>44</v>
      </c>
      <c r="B144" s="84"/>
      <c r="C144" s="84" t="s">
        <v>45</v>
      </c>
      <c r="D144" s="84"/>
      <c r="E144" s="233"/>
      <c r="F144" s="234"/>
      <c r="G144" s="235">
        <f>SUM(G145+G148)</f>
        <v>0</v>
      </c>
      <c r="H144" s="33"/>
    </row>
    <row r="145" spans="2:8" s="50" customFormat="1" ht="15.75">
      <c r="B145" s="237" t="s">
        <v>65</v>
      </c>
      <c r="C145" s="237"/>
      <c r="D145" s="237" t="s">
        <v>384</v>
      </c>
      <c r="E145" s="237"/>
      <c r="F145" s="237"/>
      <c r="G145" s="238">
        <f>SUM(G146)</f>
        <v>0</v>
      </c>
      <c r="H145" s="49"/>
    </row>
    <row r="146" spans="2:8" s="2" customFormat="1" ht="15.75">
      <c r="B146" s="87"/>
      <c r="C146" s="87" t="s">
        <v>73</v>
      </c>
      <c r="D146" s="87" t="s">
        <v>74</v>
      </c>
      <c r="E146" s="87"/>
      <c r="F146" s="87"/>
      <c r="G146" s="236">
        <f>SUM(G147)</f>
        <v>0</v>
      </c>
      <c r="H146" s="33"/>
    </row>
    <row r="147" spans="2:8" s="2" customFormat="1" ht="15.75">
      <c r="B147" s="87"/>
      <c r="C147" s="87"/>
      <c r="D147" s="87"/>
      <c r="E147" s="87" t="s">
        <v>385</v>
      </c>
      <c r="F147" s="87"/>
      <c r="G147" s="236">
        <v>0</v>
      </c>
      <c r="H147" s="33"/>
    </row>
    <row r="148" spans="1:8" s="50" customFormat="1" ht="15.75">
      <c r="A148" s="9"/>
      <c r="B148" s="8" t="s">
        <v>84</v>
      </c>
      <c r="C148" s="8"/>
      <c r="D148" s="8" t="s">
        <v>85</v>
      </c>
      <c r="E148" s="8"/>
      <c r="F148" s="8"/>
      <c r="G148" s="187">
        <f>SUM(G149+G150)</f>
        <v>0</v>
      </c>
      <c r="H148" s="49"/>
    </row>
    <row r="149" spans="1:8" s="2" customFormat="1" ht="15.75">
      <c r="A149" s="5"/>
      <c r="B149" s="6"/>
      <c r="C149" s="6" t="s">
        <v>86</v>
      </c>
      <c r="D149" s="6" t="s">
        <v>87</v>
      </c>
      <c r="E149" s="6"/>
      <c r="F149" s="6"/>
      <c r="G149" s="18">
        <v>0</v>
      </c>
      <c r="H149" s="33"/>
    </row>
    <row r="150" spans="2:8" s="2" customFormat="1" ht="15.75">
      <c r="B150" s="87"/>
      <c r="C150" s="87"/>
      <c r="D150" s="87"/>
      <c r="E150" s="87"/>
      <c r="F150" s="87"/>
      <c r="G150" s="236"/>
      <c r="H150" s="33"/>
    </row>
    <row r="151" spans="1:8" s="2" customFormat="1" ht="15.75">
      <c r="A151" s="88"/>
      <c r="B151" s="230"/>
      <c r="C151" s="230"/>
      <c r="D151" s="230"/>
      <c r="E151" s="230"/>
      <c r="F151" s="230"/>
      <c r="G151" s="231"/>
      <c r="H151" s="33"/>
    </row>
    <row r="152" spans="1:8" s="13" customFormat="1" ht="15.75">
      <c r="A152" s="207" t="s">
        <v>219</v>
      </c>
      <c r="B152" s="206"/>
      <c r="C152" s="206"/>
      <c r="D152" s="206"/>
      <c r="E152" s="206"/>
      <c r="F152" s="206"/>
      <c r="G152" s="239">
        <f>SUM(G153)</f>
        <v>1270</v>
      </c>
      <c r="H152" s="43"/>
    </row>
    <row r="153" spans="1:8" s="2" customFormat="1" ht="15.75">
      <c r="A153" s="13" t="s">
        <v>44</v>
      </c>
      <c r="B153" s="84"/>
      <c r="C153" s="84" t="s">
        <v>45</v>
      </c>
      <c r="D153" s="84"/>
      <c r="E153" s="233"/>
      <c r="F153" s="234"/>
      <c r="G153" s="235">
        <f>SUM(G154+G156)</f>
        <v>1270</v>
      </c>
      <c r="H153" s="33"/>
    </row>
    <row r="154" spans="2:8" s="50" customFormat="1" ht="15.75">
      <c r="B154" s="237" t="s">
        <v>65</v>
      </c>
      <c r="C154" s="237"/>
      <c r="D154" s="237" t="s">
        <v>384</v>
      </c>
      <c r="E154" s="237"/>
      <c r="F154" s="237"/>
      <c r="G154" s="238">
        <f>SUM(G155)</f>
        <v>1000</v>
      </c>
      <c r="H154" s="49"/>
    </row>
    <row r="155" spans="2:8" s="2" customFormat="1" ht="15.75">
      <c r="B155" s="87"/>
      <c r="C155" s="87" t="s">
        <v>73</v>
      </c>
      <c r="D155" s="87" t="s">
        <v>362</v>
      </c>
      <c r="E155" s="87"/>
      <c r="F155" s="87"/>
      <c r="G155" s="236">
        <v>1000</v>
      </c>
      <c r="H155" s="33"/>
    </row>
    <row r="156" spans="1:8" s="50" customFormat="1" ht="15.75">
      <c r="A156" s="9"/>
      <c r="B156" s="8" t="s">
        <v>84</v>
      </c>
      <c r="C156" s="8"/>
      <c r="D156" s="8" t="s">
        <v>85</v>
      </c>
      <c r="E156" s="8"/>
      <c r="F156" s="8"/>
      <c r="G156" s="187">
        <f>SUM(G157+G158)</f>
        <v>270</v>
      </c>
      <c r="H156" s="49"/>
    </row>
    <row r="157" spans="1:8" s="2" customFormat="1" ht="15.75">
      <c r="A157" s="5"/>
      <c r="B157" s="6"/>
      <c r="C157" s="6" t="s">
        <v>86</v>
      </c>
      <c r="D157" s="6" t="s">
        <v>87</v>
      </c>
      <c r="E157" s="6"/>
      <c r="F157" s="6"/>
      <c r="G157" s="18">
        <v>270</v>
      </c>
      <c r="H157" s="33"/>
    </row>
    <row r="158" spans="1:8" s="2" customFormat="1" ht="15.75">
      <c r="A158" s="88"/>
      <c r="B158" s="230"/>
      <c r="C158" s="230"/>
      <c r="D158" s="230"/>
      <c r="E158" s="230"/>
      <c r="F158" s="230"/>
      <c r="G158" s="231"/>
      <c r="H158" s="33"/>
    </row>
    <row r="159" spans="1:8" s="2" customFormat="1" ht="15.75">
      <c r="A159" s="5"/>
      <c r="B159" s="6"/>
      <c r="C159" s="6"/>
      <c r="D159" s="6"/>
      <c r="E159" s="6"/>
      <c r="F159" s="6"/>
      <c r="G159" s="18"/>
      <c r="H159" s="33"/>
    </row>
    <row r="160" spans="1:8" s="13" customFormat="1" ht="15.75">
      <c r="A160" s="208" t="s">
        <v>220</v>
      </c>
      <c r="B160" s="212"/>
      <c r="C160" s="212"/>
      <c r="D160" s="212"/>
      <c r="E160" s="212"/>
      <c r="F160" s="212"/>
      <c r="G160" s="213">
        <f>SUM(G161+G174)</f>
        <v>510</v>
      </c>
      <c r="H160" s="43"/>
    </row>
    <row r="161" spans="1:8" s="2" customFormat="1" ht="15.75">
      <c r="A161" s="11" t="s">
        <v>44</v>
      </c>
      <c r="B161" s="4"/>
      <c r="C161" s="4" t="s">
        <v>45</v>
      </c>
      <c r="D161" s="48"/>
      <c r="E161" s="4"/>
      <c r="F161" s="6"/>
      <c r="G161" s="72">
        <f>SUM(G162+G166+G172)</f>
        <v>355</v>
      </c>
      <c r="H161" s="33"/>
    </row>
    <row r="162" spans="1:8" s="50" customFormat="1" ht="15.75">
      <c r="A162" s="9"/>
      <c r="B162" s="8" t="s">
        <v>48</v>
      </c>
      <c r="C162" s="8"/>
      <c r="D162" s="8" t="s">
        <v>3</v>
      </c>
      <c r="E162" s="9"/>
      <c r="F162" s="9"/>
      <c r="G162" s="187">
        <f>SUM(G163)</f>
        <v>0</v>
      </c>
      <c r="H162" s="49"/>
    </row>
    <row r="163" spans="1:8" s="2" customFormat="1" ht="15.75">
      <c r="A163" s="5"/>
      <c r="B163" s="6"/>
      <c r="C163" s="6" t="s">
        <v>51</v>
      </c>
      <c r="D163" s="6" t="s">
        <v>52</v>
      </c>
      <c r="E163" s="6"/>
      <c r="F163" s="6"/>
      <c r="G163" s="18">
        <v>0</v>
      </c>
      <c r="H163" s="33"/>
    </row>
    <row r="164" spans="1:8" s="2" customFormat="1" ht="15.75">
      <c r="A164" s="11"/>
      <c r="B164" s="4"/>
      <c r="C164" s="4"/>
      <c r="D164" s="48"/>
      <c r="E164" s="6" t="s">
        <v>55</v>
      </c>
      <c r="F164" s="6"/>
      <c r="G164" s="18">
        <v>0</v>
      </c>
      <c r="H164" s="33"/>
    </row>
    <row r="165" spans="1:8" s="2" customFormat="1" ht="15.75">
      <c r="A165" s="11"/>
      <c r="B165" s="4"/>
      <c r="C165" s="4"/>
      <c r="D165" s="48"/>
      <c r="E165" s="6" t="s">
        <v>15</v>
      </c>
      <c r="F165" s="6"/>
      <c r="G165" s="18">
        <v>0</v>
      </c>
      <c r="H165" s="33"/>
    </row>
    <row r="166" spans="1:8" s="50" customFormat="1" ht="15.75">
      <c r="A166" s="9"/>
      <c r="B166" s="8" t="s">
        <v>65</v>
      </c>
      <c r="C166" s="8"/>
      <c r="D166" s="8" t="s">
        <v>66</v>
      </c>
      <c r="E166" s="8"/>
      <c r="F166" s="8"/>
      <c r="G166" s="187">
        <f>SUM(G167)</f>
        <v>280</v>
      </c>
      <c r="H166" s="49"/>
    </row>
    <row r="167" spans="1:8" s="2" customFormat="1" ht="15.75">
      <c r="A167" s="5"/>
      <c r="B167" s="6"/>
      <c r="C167" s="6" t="s">
        <v>67</v>
      </c>
      <c r="D167" s="6" t="s">
        <v>68</v>
      </c>
      <c r="E167" s="6"/>
      <c r="F167" s="6"/>
      <c r="G167" s="18">
        <f>SUM(G168:G171)</f>
        <v>280</v>
      </c>
      <c r="H167" s="33"/>
    </row>
    <row r="168" spans="1:8" s="2" customFormat="1" ht="15.75">
      <c r="A168" s="5"/>
      <c r="B168" s="6"/>
      <c r="C168" s="6"/>
      <c r="D168" s="6"/>
      <c r="E168" s="6" t="s">
        <v>69</v>
      </c>
      <c r="F168" s="6"/>
      <c r="G168" s="18">
        <v>50</v>
      </c>
      <c r="H168" s="33"/>
    </row>
    <row r="169" spans="1:8" s="2" customFormat="1" ht="15.75">
      <c r="A169" s="5"/>
      <c r="B169" s="6"/>
      <c r="C169" s="6"/>
      <c r="D169" s="6"/>
      <c r="E169" s="6" t="s">
        <v>70</v>
      </c>
      <c r="F169" s="6"/>
      <c r="G169" s="18">
        <v>0</v>
      </c>
      <c r="H169" s="33"/>
    </row>
    <row r="170" spans="1:8" s="2" customFormat="1" ht="15.75">
      <c r="A170" s="5"/>
      <c r="B170" s="6"/>
      <c r="C170" s="6"/>
      <c r="D170" s="6"/>
      <c r="E170" s="6" t="s">
        <v>394</v>
      </c>
      <c r="F170" s="6"/>
      <c r="G170" s="18">
        <v>200</v>
      </c>
      <c r="H170" s="33"/>
    </row>
    <row r="171" spans="1:8" s="2" customFormat="1" ht="15.75">
      <c r="A171" s="5"/>
      <c r="B171" s="6"/>
      <c r="C171" s="6"/>
      <c r="D171" s="6"/>
      <c r="E171" s="6" t="s">
        <v>5</v>
      </c>
      <c r="F171" s="6"/>
      <c r="G171" s="18">
        <v>30</v>
      </c>
      <c r="H171" s="33"/>
    </row>
    <row r="172" spans="1:8" s="50" customFormat="1" ht="15.75">
      <c r="A172" s="9"/>
      <c r="B172" s="8" t="s">
        <v>84</v>
      </c>
      <c r="C172" s="8"/>
      <c r="D172" s="8" t="s">
        <v>85</v>
      </c>
      <c r="E172" s="8"/>
      <c r="F172" s="8"/>
      <c r="G172" s="187">
        <v>75</v>
      </c>
      <c r="H172" s="49"/>
    </row>
    <row r="173" spans="1:8" s="2" customFormat="1" ht="15.75">
      <c r="A173" s="5"/>
      <c r="B173" s="6"/>
      <c r="C173" s="6" t="s">
        <v>86</v>
      </c>
      <c r="D173" s="6" t="s">
        <v>87</v>
      </c>
      <c r="E173" s="6"/>
      <c r="F173" s="6"/>
      <c r="G173" s="18">
        <v>0</v>
      </c>
      <c r="H173" s="33"/>
    </row>
    <row r="174" spans="1:8" s="2" customFormat="1" ht="15.75">
      <c r="A174" s="11" t="s">
        <v>125</v>
      </c>
      <c r="B174" s="4"/>
      <c r="C174" s="4" t="s">
        <v>126</v>
      </c>
      <c r="D174" s="4"/>
      <c r="E174" s="54"/>
      <c r="F174" s="7"/>
      <c r="G174" s="224">
        <f>SUM(G175:G177)</f>
        <v>155</v>
      </c>
      <c r="H174" s="54"/>
    </row>
    <row r="175" spans="1:8" s="2" customFormat="1" ht="15.75">
      <c r="A175" s="5"/>
      <c r="B175" s="6" t="s">
        <v>127</v>
      </c>
      <c r="C175" s="6"/>
      <c r="D175" s="6" t="s">
        <v>128</v>
      </c>
      <c r="E175" s="7"/>
      <c r="F175" s="7"/>
      <c r="G175" s="227">
        <v>0</v>
      </c>
      <c r="H175" s="69"/>
    </row>
    <row r="176" spans="1:8" s="2" customFormat="1" ht="15.75">
      <c r="A176" s="5"/>
      <c r="B176" s="6" t="s">
        <v>346</v>
      </c>
      <c r="C176" s="6"/>
      <c r="D176" s="6" t="s">
        <v>347</v>
      </c>
      <c r="E176" s="7"/>
      <c r="F176" s="7"/>
      <c r="G176" s="227">
        <v>122</v>
      </c>
      <c r="H176" s="69"/>
    </row>
    <row r="177" spans="1:8" s="2" customFormat="1" ht="15.75">
      <c r="A177" s="5"/>
      <c r="B177" s="6" t="s">
        <v>129</v>
      </c>
      <c r="C177" s="6"/>
      <c r="D177" s="6" t="s">
        <v>130</v>
      </c>
      <c r="E177" s="7"/>
      <c r="F177" s="7"/>
      <c r="G177" s="227">
        <v>33</v>
      </c>
      <c r="H177" s="69"/>
    </row>
    <row r="178" spans="1:8" s="2" customFormat="1" ht="15.75">
      <c r="A178" s="5"/>
      <c r="B178" s="6"/>
      <c r="C178" s="6"/>
      <c r="D178" s="6"/>
      <c r="E178" s="7"/>
      <c r="F178" s="7"/>
      <c r="G178" s="69"/>
      <c r="H178" s="33"/>
    </row>
    <row r="179" spans="1:8" s="2" customFormat="1" ht="15.75">
      <c r="A179" s="5"/>
      <c r="B179" s="6"/>
      <c r="C179" s="6"/>
      <c r="D179" s="6"/>
      <c r="E179" s="6"/>
      <c r="F179" s="6"/>
      <c r="G179" s="18"/>
      <c r="H179" s="33"/>
    </row>
    <row r="180" spans="1:8" s="13" customFormat="1" ht="15.75">
      <c r="A180" s="208" t="s">
        <v>221</v>
      </c>
      <c r="B180" s="212"/>
      <c r="C180" s="212"/>
      <c r="D180" s="212"/>
      <c r="E180" s="212"/>
      <c r="F180" s="212"/>
      <c r="G180" s="213">
        <f>SUM(G181+G187)</f>
        <v>11922</v>
      </c>
      <c r="H180" s="43"/>
    </row>
    <row r="181" spans="1:8" s="2" customFormat="1" ht="15.75">
      <c r="A181" s="11" t="s">
        <v>44</v>
      </c>
      <c r="B181" s="4"/>
      <c r="C181" s="4" t="s">
        <v>45</v>
      </c>
      <c r="D181" s="48"/>
      <c r="E181" s="4"/>
      <c r="F181" s="6"/>
      <c r="G181" s="72">
        <f>SUM(G182+G185)</f>
        <v>6350</v>
      </c>
      <c r="H181" s="33"/>
    </row>
    <row r="182" spans="1:8" s="50" customFormat="1" ht="15.75">
      <c r="A182" s="9"/>
      <c r="B182" s="8" t="s">
        <v>65</v>
      </c>
      <c r="C182" s="8"/>
      <c r="D182" s="8" t="s">
        <v>66</v>
      </c>
      <c r="E182" s="8"/>
      <c r="F182" s="8"/>
      <c r="G182" s="187">
        <f>SUM(G183)</f>
        <v>5000</v>
      </c>
      <c r="H182" s="49"/>
    </row>
    <row r="183" spans="1:8" s="2" customFormat="1" ht="15.75">
      <c r="A183" s="5"/>
      <c r="B183" s="6"/>
      <c r="C183" s="6" t="s">
        <v>67</v>
      </c>
      <c r="D183" s="6" t="s">
        <v>68</v>
      </c>
      <c r="E183" s="6"/>
      <c r="F183" s="6"/>
      <c r="G183" s="18">
        <f>SUM(G184:G184)</f>
        <v>5000</v>
      </c>
      <c r="H183" s="33"/>
    </row>
    <row r="184" spans="1:8" s="2" customFormat="1" ht="15.75">
      <c r="A184" s="5"/>
      <c r="B184" s="6"/>
      <c r="C184" s="6"/>
      <c r="D184" s="6"/>
      <c r="E184" s="6" t="s">
        <v>69</v>
      </c>
      <c r="F184" s="6"/>
      <c r="G184" s="18">
        <v>5000</v>
      </c>
      <c r="H184" s="33"/>
    </row>
    <row r="185" spans="1:8" s="50" customFormat="1" ht="15.75">
      <c r="A185" s="9"/>
      <c r="B185" s="8" t="s">
        <v>84</v>
      </c>
      <c r="C185" s="8"/>
      <c r="D185" s="8" t="s">
        <v>85</v>
      </c>
      <c r="E185" s="8"/>
      <c r="F185" s="8"/>
      <c r="G185" s="187">
        <f>SUM(G186)</f>
        <v>1350</v>
      </c>
      <c r="H185" s="49"/>
    </row>
    <row r="186" spans="1:8" s="2" customFormat="1" ht="15.75">
      <c r="A186" s="5"/>
      <c r="B186" s="6"/>
      <c r="C186" s="6" t="s">
        <v>86</v>
      </c>
      <c r="D186" s="6" t="s">
        <v>87</v>
      </c>
      <c r="E186" s="6"/>
      <c r="F186" s="6"/>
      <c r="G186" s="18">
        <v>1350</v>
      </c>
      <c r="H186" s="33"/>
    </row>
    <row r="187" spans="1:8" s="2" customFormat="1" ht="15.75">
      <c r="A187" s="11" t="s">
        <v>125</v>
      </c>
      <c r="B187" s="4"/>
      <c r="C187" s="4" t="s">
        <v>126</v>
      </c>
      <c r="D187" s="4"/>
      <c r="E187" s="54"/>
      <c r="F187" s="7"/>
      <c r="G187" s="224">
        <f>SUM(G188:G190)</f>
        <v>5572</v>
      </c>
      <c r="H187" s="33"/>
    </row>
    <row r="188" spans="1:8" s="2" customFormat="1" ht="15.75">
      <c r="A188" s="5"/>
      <c r="B188" s="6" t="s">
        <v>127</v>
      </c>
      <c r="C188" s="6"/>
      <c r="D188" s="6" t="s">
        <v>128</v>
      </c>
      <c r="E188" s="7"/>
      <c r="F188" s="7"/>
      <c r="G188" s="227">
        <v>0</v>
      </c>
      <c r="H188" s="69"/>
    </row>
    <row r="189" spans="1:8" s="2" customFormat="1" ht="15.75">
      <c r="A189" s="5"/>
      <c r="B189" s="6" t="s">
        <v>346</v>
      </c>
      <c r="C189" s="6"/>
      <c r="D189" s="6" t="s">
        <v>347</v>
      </c>
      <c r="E189" s="7"/>
      <c r="F189" s="7"/>
      <c r="G189" s="227">
        <v>4387</v>
      </c>
      <c r="H189" s="69"/>
    </row>
    <row r="190" spans="1:8" s="2" customFormat="1" ht="15.75">
      <c r="A190" s="5"/>
      <c r="B190" s="6" t="s">
        <v>129</v>
      </c>
      <c r="C190" s="6"/>
      <c r="D190" s="6" t="s">
        <v>130</v>
      </c>
      <c r="E190" s="7"/>
      <c r="F190" s="7"/>
      <c r="G190" s="227">
        <v>1185</v>
      </c>
      <c r="H190" s="69"/>
    </row>
    <row r="191" spans="1:8" s="2" customFormat="1" ht="15.75">
      <c r="A191" s="5"/>
      <c r="B191" s="6"/>
      <c r="C191" s="6"/>
      <c r="D191" s="6"/>
      <c r="E191" s="7"/>
      <c r="F191" s="7"/>
      <c r="G191" s="69"/>
      <c r="H191" s="33"/>
    </row>
    <row r="192" spans="1:8" s="13" customFormat="1" ht="15.75">
      <c r="A192" s="11"/>
      <c r="B192" s="4"/>
      <c r="C192" s="4"/>
      <c r="D192" s="4"/>
      <c r="E192" s="4"/>
      <c r="F192" s="4"/>
      <c r="G192" s="20"/>
      <c r="H192" s="43"/>
    </row>
    <row r="193" spans="1:8" s="13" customFormat="1" ht="15.75">
      <c r="A193" s="208" t="s">
        <v>222</v>
      </c>
      <c r="B193" s="212"/>
      <c r="C193" s="212"/>
      <c r="D193" s="212"/>
      <c r="E193" s="212"/>
      <c r="F193" s="212"/>
      <c r="G193" s="213">
        <f>SUM(G194+G215)</f>
        <v>605</v>
      </c>
      <c r="H193" s="43"/>
    </row>
    <row r="194" spans="1:8" s="2" customFormat="1" ht="15.75">
      <c r="A194" s="11" t="s">
        <v>44</v>
      </c>
      <c r="B194" s="4"/>
      <c r="C194" s="4" t="s">
        <v>45</v>
      </c>
      <c r="D194" s="48"/>
      <c r="E194" s="4"/>
      <c r="F194" s="6"/>
      <c r="G194" s="72">
        <f>SUM(G195+G201+G206+G213)</f>
        <v>230</v>
      </c>
      <c r="H194" s="33"/>
    </row>
    <row r="195" spans="1:8" s="50" customFormat="1" ht="15.75">
      <c r="A195" s="9"/>
      <c r="B195" s="8" t="s">
        <v>48</v>
      </c>
      <c r="C195" s="8"/>
      <c r="D195" s="8" t="s">
        <v>3</v>
      </c>
      <c r="E195" s="9"/>
      <c r="F195" s="9"/>
      <c r="G195" s="187">
        <f>SUM(G196+G198)</f>
        <v>0</v>
      </c>
      <c r="H195" s="49"/>
    </row>
    <row r="196" spans="1:8" s="50" customFormat="1" ht="15.75">
      <c r="A196" s="9"/>
      <c r="B196" s="8"/>
      <c r="C196" s="8" t="s">
        <v>49</v>
      </c>
      <c r="D196" s="8" t="s">
        <v>50</v>
      </c>
      <c r="E196" s="9"/>
      <c r="F196" s="9"/>
      <c r="G196" s="19">
        <f>SUM(G197)</f>
        <v>0</v>
      </c>
      <c r="H196" s="49"/>
    </row>
    <row r="197" spans="1:8" s="50" customFormat="1" ht="15.75">
      <c r="A197" s="9"/>
      <c r="B197" s="8"/>
      <c r="C197" s="8"/>
      <c r="D197" s="8"/>
      <c r="E197" s="9" t="s">
        <v>305</v>
      </c>
      <c r="F197" s="9"/>
      <c r="G197" s="19">
        <v>0</v>
      </c>
      <c r="H197" s="49"/>
    </row>
    <row r="198" spans="1:8" s="2" customFormat="1" ht="15.75">
      <c r="A198" s="5"/>
      <c r="B198" s="6"/>
      <c r="C198" s="6" t="s">
        <v>51</v>
      </c>
      <c r="D198" s="6" t="s">
        <v>52</v>
      </c>
      <c r="E198" s="6"/>
      <c r="F198" s="6"/>
      <c r="G198" s="18">
        <f>SUM(G199:G200)</f>
        <v>0</v>
      </c>
      <c r="H198" s="33"/>
    </row>
    <row r="199" spans="1:8" s="2" customFormat="1" ht="15.75">
      <c r="A199" s="5"/>
      <c r="B199" s="6"/>
      <c r="C199" s="6"/>
      <c r="D199" s="6"/>
      <c r="E199" s="6" t="s">
        <v>217</v>
      </c>
      <c r="F199" s="6"/>
      <c r="G199" s="18">
        <v>0</v>
      </c>
      <c r="H199" s="33"/>
    </row>
    <row r="200" spans="1:8" s="2" customFormat="1" ht="15.75">
      <c r="A200" s="11"/>
      <c r="B200" s="4"/>
      <c r="C200" s="4"/>
      <c r="D200" s="48"/>
      <c r="E200" s="6" t="s">
        <v>15</v>
      </c>
      <c r="F200" s="6"/>
      <c r="G200" s="18">
        <v>0</v>
      </c>
      <c r="H200" s="33"/>
    </row>
    <row r="201" spans="1:8" s="50" customFormat="1" ht="15.75">
      <c r="A201" s="9"/>
      <c r="B201" s="8" t="s">
        <v>59</v>
      </c>
      <c r="C201" s="8"/>
      <c r="D201" s="8" t="s">
        <v>60</v>
      </c>
      <c r="E201" s="8"/>
      <c r="F201" s="8"/>
      <c r="G201" s="187">
        <f>SUM(G202+G204)</f>
        <v>40</v>
      </c>
      <c r="H201" s="49"/>
    </row>
    <row r="202" spans="1:8" s="50" customFormat="1" ht="15.75">
      <c r="A202" s="9"/>
      <c r="B202" s="8"/>
      <c r="C202" s="8" t="s">
        <v>61</v>
      </c>
      <c r="D202" s="8" t="s">
        <v>62</v>
      </c>
      <c r="E202" s="8"/>
      <c r="F202" s="8"/>
      <c r="G202" s="19">
        <f>SUM(G203)</f>
        <v>20</v>
      </c>
      <c r="H202" s="49"/>
    </row>
    <row r="203" spans="1:8" s="50" customFormat="1" ht="15.75">
      <c r="A203" s="9"/>
      <c r="B203" s="8"/>
      <c r="C203" s="8"/>
      <c r="D203" s="8"/>
      <c r="E203" s="8" t="s">
        <v>382</v>
      </c>
      <c r="F203" s="8"/>
      <c r="G203" s="19">
        <v>20</v>
      </c>
      <c r="H203" s="49"/>
    </row>
    <row r="204" spans="1:8" s="2" customFormat="1" ht="15.75">
      <c r="A204" s="5"/>
      <c r="B204" s="6"/>
      <c r="C204" s="6" t="s">
        <v>63</v>
      </c>
      <c r="D204" s="6" t="s">
        <v>64</v>
      </c>
      <c r="E204" s="6"/>
      <c r="F204" s="6"/>
      <c r="G204" s="18">
        <f>SUM(G205)</f>
        <v>20</v>
      </c>
      <c r="H204" s="33"/>
    </row>
    <row r="205" spans="1:8" s="2" customFormat="1" ht="15.75">
      <c r="A205" s="5"/>
      <c r="B205" s="6"/>
      <c r="C205" s="6"/>
      <c r="D205" s="6"/>
      <c r="E205" s="6" t="s">
        <v>4</v>
      </c>
      <c r="F205" s="6"/>
      <c r="G205" s="18">
        <v>20</v>
      </c>
      <c r="H205" s="33"/>
    </row>
    <row r="206" spans="1:8" s="50" customFormat="1" ht="15.75">
      <c r="A206" s="9"/>
      <c r="B206" s="8" t="s">
        <v>65</v>
      </c>
      <c r="C206" s="8"/>
      <c r="D206" s="8" t="s">
        <v>66</v>
      </c>
      <c r="E206" s="8"/>
      <c r="F206" s="8"/>
      <c r="G206" s="187">
        <f>SUM(G207+G211)</f>
        <v>140</v>
      </c>
      <c r="H206" s="49"/>
    </row>
    <row r="207" spans="1:8" s="2" customFormat="1" ht="15.75">
      <c r="A207" s="5"/>
      <c r="B207" s="6"/>
      <c r="C207" s="6" t="s">
        <v>67</v>
      </c>
      <c r="D207" s="6" t="s">
        <v>68</v>
      </c>
      <c r="E207" s="6"/>
      <c r="F207" s="6"/>
      <c r="G207" s="18">
        <f>SUM(G208:G210)</f>
        <v>140</v>
      </c>
      <c r="H207" s="33"/>
    </row>
    <row r="208" spans="1:8" s="2" customFormat="1" ht="15.75">
      <c r="A208" s="5"/>
      <c r="B208" s="6"/>
      <c r="C208" s="6"/>
      <c r="D208" s="6"/>
      <c r="E208" s="6" t="s">
        <v>69</v>
      </c>
      <c r="F208" s="6"/>
      <c r="G208" s="18">
        <v>50</v>
      </c>
      <c r="H208" s="33"/>
    </row>
    <row r="209" spans="1:8" s="2" customFormat="1" ht="15.75">
      <c r="A209" s="5"/>
      <c r="B209" s="6"/>
      <c r="C209" s="6"/>
      <c r="D209" s="6"/>
      <c r="E209" s="6" t="s">
        <v>70</v>
      </c>
      <c r="F209" s="6"/>
      <c r="G209" s="18">
        <v>40</v>
      </c>
      <c r="H209" s="33"/>
    </row>
    <row r="210" spans="1:8" s="2" customFormat="1" ht="15.75">
      <c r="A210" s="5"/>
      <c r="B210" s="6"/>
      <c r="C210" s="6"/>
      <c r="D210" s="6"/>
      <c r="E210" s="6" t="s">
        <v>5</v>
      </c>
      <c r="F210" s="6"/>
      <c r="G210" s="18">
        <v>50</v>
      </c>
      <c r="H210" s="33"/>
    </row>
    <row r="211" spans="1:8" s="2" customFormat="1" ht="15.75">
      <c r="A211" s="5"/>
      <c r="B211" s="6"/>
      <c r="C211" s="6" t="s">
        <v>73</v>
      </c>
      <c r="D211" s="6" t="s">
        <v>74</v>
      </c>
      <c r="E211" s="6"/>
      <c r="F211" s="6"/>
      <c r="G211" s="18">
        <v>0</v>
      </c>
      <c r="H211" s="33"/>
    </row>
    <row r="212" spans="1:8" s="2" customFormat="1" ht="15.75">
      <c r="A212" s="5"/>
      <c r="B212" s="6"/>
      <c r="C212" s="6"/>
      <c r="D212" s="6"/>
      <c r="E212" s="6" t="s">
        <v>75</v>
      </c>
      <c r="F212" s="6"/>
      <c r="G212" s="18">
        <v>0</v>
      </c>
      <c r="H212" s="33"/>
    </row>
    <row r="213" spans="1:8" s="50" customFormat="1" ht="15.75">
      <c r="A213" s="9"/>
      <c r="B213" s="8" t="s">
        <v>84</v>
      </c>
      <c r="C213" s="8"/>
      <c r="D213" s="8" t="s">
        <v>85</v>
      </c>
      <c r="E213" s="8"/>
      <c r="F213" s="8"/>
      <c r="G213" s="187">
        <f>SUM(G214)</f>
        <v>50</v>
      </c>
      <c r="H213" s="49"/>
    </row>
    <row r="214" spans="1:8" s="2" customFormat="1" ht="15.75">
      <c r="A214" s="5"/>
      <c r="B214" s="6"/>
      <c r="C214" s="6" t="s">
        <v>86</v>
      </c>
      <c r="D214" s="6" t="s">
        <v>87</v>
      </c>
      <c r="E214" s="6"/>
      <c r="F214" s="6"/>
      <c r="G214" s="18">
        <v>50</v>
      </c>
      <c r="H214" s="33"/>
    </row>
    <row r="215" spans="1:8" s="13" customFormat="1" ht="15.75">
      <c r="A215" s="11" t="s">
        <v>115</v>
      </c>
      <c r="B215" s="4"/>
      <c r="C215" s="4" t="s">
        <v>116</v>
      </c>
      <c r="D215" s="4"/>
      <c r="E215" s="4"/>
      <c r="F215" s="4"/>
      <c r="G215" s="72">
        <f>SUM(G216)</f>
        <v>375</v>
      </c>
      <c r="H215" s="43"/>
    </row>
    <row r="216" spans="1:8" s="2" customFormat="1" ht="15.75">
      <c r="A216" s="5"/>
      <c r="B216" s="6"/>
      <c r="C216" s="6" t="s">
        <v>303</v>
      </c>
      <c r="D216" s="6" t="s">
        <v>122</v>
      </c>
      <c r="E216" s="7"/>
      <c r="F216" s="7"/>
      <c r="G216" s="14">
        <f>SUM(G217)</f>
        <v>375</v>
      </c>
      <c r="H216" s="33"/>
    </row>
    <row r="217" spans="1:8" s="2" customFormat="1" ht="15.75">
      <c r="A217" s="5"/>
      <c r="B217" s="6"/>
      <c r="C217" s="6"/>
      <c r="D217" s="6"/>
      <c r="E217" s="70" t="s">
        <v>223</v>
      </c>
      <c r="F217" s="7"/>
      <c r="G217" s="69">
        <v>375</v>
      </c>
      <c r="H217" s="33"/>
    </row>
    <row r="218" spans="1:8" s="2" customFormat="1" ht="15.75">
      <c r="A218" s="5"/>
      <c r="B218" s="6"/>
      <c r="C218" s="6"/>
      <c r="D218" s="6"/>
      <c r="E218" s="70"/>
      <c r="F218" s="7"/>
      <c r="G218" s="69"/>
      <c r="H218" s="33"/>
    </row>
    <row r="219" spans="1:8" s="2" customFormat="1" ht="15.75">
      <c r="A219" s="5"/>
      <c r="B219" s="6"/>
      <c r="C219" s="6"/>
      <c r="D219" s="6"/>
      <c r="E219" s="70"/>
      <c r="F219" s="7"/>
      <c r="G219" s="7"/>
      <c r="H219" s="33"/>
    </row>
    <row r="220" spans="1:8" s="2" customFormat="1" ht="15.75">
      <c r="A220" s="208" t="s">
        <v>278</v>
      </c>
      <c r="B220" s="209"/>
      <c r="C220" s="209"/>
      <c r="D220" s="209"/>
      <c r="E220" s="209"/>
      <c r="F220" s="209"/>
      <c r="G220" s="213">
        <f>SUM(G221)</f>
        <v>0</v>
      </c>
      <c r="H220" s="33"/>
    </row>
    <row r="221" spans="1:8" s="13" customFormat="1" ht="15.75">
      <c r="A221" s="11" t="s">
        <v>92</v>
      </c>
      <c r="B221" s="4"/>
      <c r="C221" s="4" t="s">
        <v>93</v>
      </c>
      <c r="D221" s="4"/>
      <c r="E221" s="4"/>
      <c r="F221" s="4"/>
      <c r="G221" s="72">
        <f>SUM(G222+G225)</f>
        <v>0</v>
      </c>
      <c r="H221" s="43"/>
    </row>
    <row r="222" spans="1:8" s="2" customFormat="1" ht="15.75">
      <c r="A222" s="5"/>
      <c r="B222" s="6" t="s">
        <v>100</v>
      </c>
      <c r="C222" s="6"/>
      <c r="D222" s="6" t="s">
        <v>101</v>
      </c>
      <c r="E222" s="6"/>
      <c r="F222" s="6"/>
      <c r="G222" s="73">
        <f>SUM(G223+G224)</f>
        <v>0</v>
      </c>
      <c r="H222" s="33"/>
    </row>
    <row r="223" spans="1:8" s="2" customFormat="1" ht="15.75">
      <c r="A223" s="5"/>
      <c r="B223" s="6"/>
      <c r="C223" s="6"/>
      <c r="D223" s="6"/>
      <c r="E223" s="6" t="s">
        <v>102</v>
      </c>
      <c r="F223" s="6"/>
      <c r="G223" s="18">
        <v>0</v>
      </c>
      <c r="H223" s="33"/>
    </row>
    <row r="224" spans="1:8" s="2" customFormat="1" ht="15.75">
      <c r="A224" s="5"/>
      <c r="B224" s="6"/>
      <c r="C224" s="6"/>
      <c r="D224" s="6"/>
      <c r="E224" s="6" t="s">
        <v>17</v>
      </c>
      <c r="F224" s="6"/>
      <c r="G224" s="18">
        <v>0</v>
      </c>
      <c r="H224" s="33"/>
    </row>
    <row r="225" spans="1:8" s="2" customFormat="1" ht="15.75">
      <c r="A225" s="5"/>
      <c r="B225" s="6" t="s">
        <v>110</v>
      </c>
      <c r="C225" s="6"/>
      <c r="D225" s="6" t="s">
        <v>111</v>
      </c>
      <c r="E225" s="6"/>
      <c r="F225" s="6"/>
      <c r="G225" s="73">
        <f>SUM(G226)</f>
        <v>0</v>
      </c>
      <c r="H225" s="33"/>
    </row>
    <row r="226" spans="1:8" s="2" customFormat="1" ht="15.75">
      <c r="A226" s="5"/>
      <c r="B226" s="6"/>
      <c r="C226" s="6"/>
      <c r="D226" s="6"/>
      <c r="E226" s="6" t="s">
        <v>112</v>
      </c>
      <c r="F226" s="6"/>
      <c r="G226" s="18">
        <v>0</v>
      </c>
      <c r="H226" s="33"/>
    </row>
    <row r="227" spans="1:8" s="2" customFormat="1" ht="15.75">
      <c r="A227" s="5"/>
      <c r="B227" s="6"/>
      <c r="C227" s="6"/>
      <c r="D227" s="6"/>
      <c r="E227" s="6"/>
      <c r="F227" s="6"/>
      <c r="G227" s="18"/>
      <c r="H227" s="33"/>
    </row>
    <row r="228" spans="1:8" s="2" customFormat="1" ht="15.75">
      <c r="A228" s="5"/>
      <c r="B228" s="6"/>
      <c r="C228" s="6"/>
      <c r="D228" s="6"/>
      <c r="E228" s="6"/>
      <c r="F228" s="6"/>
      <c r="G228" s="18"/>
      <c r="H228" s="33"/>
    </row>
    <row r="229" spans="1:8" s="2" customFormat="1" ht="15.75">
      <c r="A229" s="208" t="s">
        <v>279</v>
      </c>
      <c r="B229" s="209"/>
      <c r="C229" s="209"/>
      <c r="D229" s="209"/>
      <c r="E229" s="209"/>
      <c r="F229" s="209"/>
      <c r="G229" s="213">
        <f>SUM(G230)</f>
        <v>100</v>
      </c>
      <c r="H229" s="33"/>
    </row>
    <row r="230" spans="1:8" s="13" customFormat="1" ht="15.75">
      <c r="A230" s="11" t="s">
        <v>92</v>
      </c>
      <c r="B230" s="4"/>
      <c r="C230" s="4" t="s">
        <v>93</v>
      </c>
      <c r="D230" s="4"/>
      <c r="E230" s="4"/>
      <c r="F230" s="4"/>
      <c r="G230" s="72">
        <f>SUM(G231)</f>
        <v>100</v>
      </c>
      <c r="H230" s="43"/>
    </row>
    <row r="231" spans="1:8" s="2" customFormat="1" ht="15.75">
      <c r="A231" s="5"/>
      <c r="B231" s="6" t="s">
        <v>103</v>
      </c>
      <c r="C231" s="6"/>
      <c r="D231" s="6" t="s">
        <v>104</v>
      </c>
      <c r="E231" s="6"/>
      <c r="F231" s="6"/>
      <c r="G231" s="73">
        <f>SUM(G232)</f>
        <v>100</v>
      </c>
      <c r="H231" s="33"/>
    </row>
    <row r="232" spans="1:8" s="2" customFormat="1" ht="15.75">
      <c r="A232" s="5"/>
      <c r="B232" s="6"/>
      <c r="C232" s="6"/>
      <c r="D232" s="6"/>
      <c r="E232" s="6" t="s">
        <v>105</v>
      </c>
      <c r="F232" s="6"/>
      <c r="G232" s="18">
        <v>100</v>
      </c>
      <c r="H232" s="33"/>
    </row>
    <row r="233" spans="1:8" s="2" customFormat="1" ht="15.75">
      <c r="A233" s="5"/>
      <c r="B233" s="6"/>
      <c r="C233" s="6"/>
      <c r="D233" s="6"/>
      <c r="E233" s="6"/>
      <c r="F233" s="6"/>
      <c r="G233" s="18"/>
      <c r="H233" s="33"/>
    </row>
    <row r="234" spans="1:8" s="2" customFormat="1" ht="15.75">
      <c r="A234" s="5"/>
      <c r="B234" s="6"/>
      <c r="C234" s="6"/>
      <c r="D234" s="6"/>
      <c r="E234" s="70"/>
      <c r="F234" s="7"/>
      <c r="G234" s="7"/>
      <c r="H234" s="33"/>
    </row>
    <row r="235" spans="1:8" s="2" customFormat="1" ht="15.75">
      <c r="A235" s="208" t="s">
        <v>226</v>
      </c>
      <c r="B235" s="209"/>
      <c r="C235" s="209"/>
      <c r="D235" s="209"/>
      <c r="E235" s="209"/>
      <c r="F235" s="209"/>
      <c r="G235" s="213">
        <f>SUM(G236+G255)</f>
        <v>4755</v>
      </c>
      <c r="H235" s="33"/>
    </row>
    <row r="236" spans="1:8" s="13" customFormat="1" ht="15.75">
      <c r="A236" s="11" t="s">
        <v>92</v>
      </c>
      <c r="B236" s="4"/>
      <c r="C236" s="4" t="s">
        <v>93</v>
      </c>
      <c r="D236" s="4"/>
      <c r="E236" s="4"/>
      <c r="F236" s="4"/>
      <c r="G236" s="72">
        <f>SUM(G237+G238+G241+G244+G247)</f>
        <v>4435</v>
      </c>
      <c r="H236" s="43"/>
    </row>
    <row r="237" spans="1:8" s="2" customFormat="1" ht="15.75">
      <c r="A237" s="5"/>
      <c r="B237" s="6" t="s">
        <v>94</v>
      </c>
      <c r="C237" s="6"/>
      <c r="D237" s="6" t="s">
        <v>95</v>
      </c>
      <c r="E237" s="6"/>
      <c r="F237" s="6"/>
      <c r="G237" s="73">
        <v>0</v>
      </c>
      <c r="H237" s="33"/>
    </row>
    <row r="238" spans="1:8" s="2" customFormat="1" ht="15.75">
      <c r="A238" s="5"/>
      <c r="B238" s="6" t="s">
        <v>96</v>
      </c>
      <c r="C238" s="6"/>
      <c r="D238" s="6" t="s">
        <v>97</v>
      </c>
      <c r="E238" s="6"/>
      <c r="F238" s="6"/>
      <c r="G238" s="73">
        <f>SUM(G239:G240)</f>
        <v>1070</v>
      </c>
      <c r="H238" s="33"/>
    </row>
    <row r="239" spans="1:8" s="2" customFormat="1" ht="15.75">
      <c r="A239" s="5"/>
      <c r="B239" s="6"/>
      <c r="C239" s="6"/>
      <c r="D239" s="6"/>
      <c r="E239" s="6" t="s">
        <v>98</v>
      </c>
      <c r="F239" s="6"/>
      <c r="G239" s="18">
        <v>1000</v>
      </c>
      <c r="H239" s="33"/>
    </row>
    <row r="240" spans="1:8" s="2" customFormat="1" ht="15.75">
      <c r="A240" s="5"/>
      <c r="B240" s="6"/>
      <c r="C240" s="6"/>
      <c r="D240" s="6"/>
      <c r="E240" s="6" t="s">
        <v>99</v>
      </c>
      <c r="F240" s="6"/>
      <c r="G240" s="18">
        <v>70</v>
      </c>
      <c r="H240" s="33"/>
    </row>
    <row r="241" spans="1:8" s="2" customFormat="1" ht="15.75">
      <c r="A241" s="5"/>
      <c r="B241" s="6" t="s">
        <v>376</v>
      </c>
      <c r="C241" s="6"/>
      <c r="D241" s="6" t="s">
        <v>377</v>
      </c>
      <c r="E241" s="6"/>
      <c r="F241" s="6"/>
      <c r="G241" s="73">
        <f>SUM(G242:G243)</f>
        <v>460</v>
      </c>
      <c r="H241" s="33"/>
    </row>
    <row r="242" spans="1:8" s="2" customFormat="1" ht="15.75">
      <c r="A242" s="5"/>
      <c r="B242" s="6"/>
      <c r="C242" s="6"/>
      <c r="D242" s="6"/>
      <c r="E242" s="6" t="s">
        <v>378</v>
      </c>
      <c r="F242" s="6"/>
      <c r="G242" s="18">
        <v>360</v>
      </c>
      <c r="H242" s="33"/>
    </row>
    <row r="243" spans="1:8" s="2" customFormat="1" ht="15.75">
      <c r="A243" s="5"/>
      <c r="B243" s="6"/>
      <c r="C243" s="6"/>
      <c r="D243" s="6"/>
      <c r="E243" s="6" t="s">
        <v>379</v>
      </c>
      <c r="F243" s="6"/>
      <c r="G243" s="18">
        <v>100</v>
      </c>
      <c r="H243" s="33"/>
    </row>
    <row r="244" spans="1:8" s="2" customFormat="1" ht="15.75">
      <c r="A244" s="5"/>
      <c r="B244" s="6" t="s">
        <v>106</v>
      </c>
      <c r="C244" s="6"/>
      <c r="D244" s="6" t="s">
        <v>107</v>
      </c>
      <c r="E244" s="6"/>
      <c r="F244" s="6"/>
      <c r="G244" s="73">
        <f>SUM(G245:G246)</f>
        <v>75</v>
      </c>
      <c r="H244" s="33"/>
    </row>
    <row r="245" spans="1:8" s="2" customFormat="1" ht="15.75">
      <c r="A245" s="5"/>
      <c r="B245" s="6"/>
      <c r="C245" s="6"/>
      <c r="D245" s="6"/>
      <c r="E245" s="6" t="s">
        <v>108</v>
      </c>
      <c r="F245" s="6"/>
      <c r="G245" s="18">
        <v>75</v>
      </c>
      <c r="H245" s="33"/>
    </row>
    <row r="246" spans="1:8" s="2" customFormat="1" ht="15.75">
      <c r="A246" s="5"/>
      <c r="B246" s="6"/>
      <c r="C246" s="6"/>
      <c r="D246" s="6"/>
      <c r="E246" s="6" t="s">
        <v>109</v>
      </c>
      <c r="F246" s="6"/>
      <c r="G246" s="18">
        <v>0</v>
      </c>
      <c r="H246" s="33"/>
    </row>
    <row r="247" spans="1:8" s="2" customFormat="1" ht="15.75">
      <c r="A247" s="5"/>
      <c r="B247" s="6" t="s">
        <v>110</v>
      </c>
      <c r="C247" s="6"/>
      <c r="D247" s="6" t="s">
        <v>111</v>
      </c>
      <c r="E247" s="6"/>
      <c r="F247" s="6"/>
      <c r="G247" s="73">
        <f>SUM(G248:G254)</f>
        <v>2830</v>
      </c>
      <c r="H247" s="33"/>
    </row>
    <row r="248" spans="1:8" s="2" customFormat="1" ht="15.75">
      <c r="A248" s="5"/>
      <c r="B248" s="6"/>
      <c r="C248" s="6"/>
      <c r="D248" s="6"/>
      <c r="E248" s="6" t="s">
        <v>113</v>
      </c>
      <c r="F248" s="6"/>
      <c r="G248" s="18">
        <v>450</v>
      </c>
      <c r="H248" s="33"/>
    </row>
    <row r="249" spans="1:8" s="2" customFormat="1" ht="15.75">
      <c r="A249" s="5"/>
      <c r="B249" s="6"/>
      <c r="C249" s="6"/>
      <c r="D249" s="6"/>
      <c r="E249" s="6" t="s">
        <v>114</v>
      </c>
      <c r="F249" s="6"/>
      <c r="G249" s="18">
        <v>440</v>
      </c>
      <c r="H249" s="33"/>
    </row>
    <row r="250" spans="1:8" s="2" customFormat="1" ht="15.75">
      <c r="A250" s="5"/>
      <c r="B250" s="6"/>
      <c r="C250" s="6"/>
      <c r="D250" s="6"/>
      <c r="E250" s="6" t="s">
        <v>227</v>
      </c>
      <c r="F250" s="6"/>
      <c r="G250" s="17">
        <v>160</v>
      </c>
      <c r="H250" s="33"/>
    </row>
    <row r="251" spans="1:8" s="2" customFormat="1" ht="15.75">
      <c r="A251" s="5"/>
      <c r="B251" s="6"/>
      <c r="C251" s="6"/>
      <c r="D251" s="6"/>
      <c r="E251" s="6" t="s">
        <v>228</v>
      </c>
      <c r="F251" s="6"/>
      <c r="G251" s="17">
        <v>480</v>
      </c>
      <c r="H251" s="33"/>
    </row>
    <row r="252" spans="1:8" s="87" customFormat="1" ht="15.75">
      <c r="A252" s="6"/>
      <c r="B252" s="6"/>
      <c r="C252" s="6"/>
      <c r="D252" s="6"/>
      <c r="E252" s="6" t="s">
        <v>308</v>
      </c>
      <c r="F252" s="6"/>
      <c r="G252" s="17">
        <v>800</v>
      </c>
      <c r="H252" s="190"/>
    </row>
    <row r="253" spans="1:8" s="87" customFormat="1" ht="15.75">
      <c r="A253" s="6"/>
      <c r="B253" s="6"/>
      <c r="C253" s="6"/>
      <c r="D253" s="6"/>
      <c r="E253" s="6" t="s">
        <v>413</v>
      </c>
      <c r="F253" s="6"/>
      <c r="G253" s="17">
        <v>300</v>
      </c>
      <c r="H253" s="190"/>
    </row>
    <row r="254" spans="1:8" s="87" customFormat="1" ht="15.75">
      <c r="A254" s="6"/>
      <c r="B254" s="6"/>
      <c r="C254" s="6"/>
      <c r="D254" s="6"/>
      <c r="E254" s="6" t="s">
        <v>414</v>
      </c>
      <c r="F254" s="6"/>
      <c r="G254" s="17">
        <v>200</v>
      </c>
      <c r="H254" s="190"/>
    </row>
    <row r="255" spans="1:8" s="87" customFormat="1" ht="15.75">
      <c r="A255" s="11" t="s">
        <v>115</v>
      </c>
      <c r="B255" s="4"/>
      <c r="C255" s="4" t="s">
        <v>116</v>
      </c>
      <c r="D255" s="4"/>
      <c r="E255" s="4"/>
      <c r="F255" s="4"/>
      <c r="G255" s="72">
        <f>SUM(G256)</f>
        <v>320</v>
      </c>
      <c r="H255" s="190"/>
    </row>
    <row r="256" spans="1:8" s="87" customFormat="1" ht="15.75">
      <c r="A256" s="5"/>
      <c r="B256" s="6"/>
      <c r="C256" s="6" t="s">
        <v>120</v>
      </c>
      <c r="D256" s="6" t="s">
        <v>280</v>
      </c>
      <c r="E256" s="6"/>
      <c r="F256" s="6"/>
      <c r="G256" s="17">
        <f>SUM(G257)</f>
        <v>320</v>
      </c>
      <c r="H256" s="190"/>
    </row>
    <row r="257" spans="1:8" s="87" customFormat="1" ht="15.75">
      <c r="A257" s="5"/>
      <c r="B257" s="6"/>
      <c r="C257" s="6"/>
      <c r="D257" s="6"/>
      <c r="E257" s="6" t="s">
        <v>281</v>
      </c>
      <c r="F257" s="6"/>
      <c r="G257" s="18">
        <v>320</v>
      </c>
      <c r="H257" s="190"/>
    </row>
    <row r="258" spans="1:8" s="2" customFormat="1" ht="15.75">
      <c r="A258" s="5"/>
      <c r="B258" s="6"/>
      <c r="C258" s="6"/>
      <c r="D258" s="6"/>
      <c r="E258" s="6"/>
      <c r="F258" s="6"/>
      <c r="G258" s="18"/>
      <c r="H258" s="33"/>
    </row>
    <row r="259" spans="1:8" s="2" customFormat="1" ht="15.75">
      <c r="A259" s="5"/>
      <c r="B259" s="6"/>
      <c r="C259" s="6"/>
      <c r="D259" s="6"/>
      <c r="E259" s="6"/>
      <c r="F259" s="6"/>
      <c r="G259" s="18"/>
      <c r="H259" s="33"/>
    </row>
    <row r="260" spans="1:8" s="2" customFormat="1" ht="15.75">
      <c r="A260" s="208" t="s">
        <v>230</v>
      </c>
      <c r="B260" s="209"/>
      <c r="C260" s="209"/>
      <c r="D260" s="209"/>
      <c r="E260" s="209"/>
      <c r="F260" s="209"/>
      <c r="G260" s="213">
        <f>SUM(G261)</f>
        <v>7000</v>
      </c>
      <c r="H260" s="33"/>
    </row>
    <row r="261" spans="1:8" s="2" customFormat="1" ht="15.75">
      <c r="A261" s="11" t="s">
        <v>44</v>
      </c>
      <c r="B261" s="4"/>
      <c r="C261" s="4" t="s">
        <v>45</v>
      </c>
      <c r="D261" s="48"/>
      <c r="E261" s="4"/>
      <c r="F261" s="6"/>
      <c r="G261" s="72">
        <f>SUM(G262+G267+G276)</f>
        <v>7000</v>
      </c>
      <c r="H261" s="33"/>
    </row>
    <row r="262" spans="1:8" s="50" customFormat="1" ht="15.75">
      <c r="A262" s="9"/>
      <c r="B262" s="8" t="s">
        <v>48</v>
      </c>
      <c r="C262" s="8"/>
      <c r="D262" s="8" t="s">
        <v>3</v>
      </c>
      <c r="E262" s="9"/>
      <c r="F262" s="9"/>
      <c r="G262" s="187">
        <f>SUM(G263)</f>
        <v>2010</v>
      </c>
      <c r="H262" s="49"/>
    </row>
    <row r="263" spans="1:8" s="2" customFormat="1" ht="15.75">
      <c r="A263" s="5"/>
      <c r="B263" s="6"/>
      <c r="C263" s="6" t="s">
        <v>51</v>
      </c>
      <c r="D263" s="6" t="s">
        <v>52</v>
      </c>
      <c r="E263" s="6"/>
      <c r="F263" s="6"/>
      <c r="G263" s="18">
        <f>SUM(G264:G266)</f>
        <v>2010</v>
      </c>
      <c r="H263" s="33"/>
    </row>
    <row r="264" spans="1:8" s="2" customFormat="1" ht="15.75">
      <c r="A264" s="11"/>
      <c r="B264" s="4"/>
      <c r="C264" s="4"/>
      <c r="D264" s="48"/>
      <c r="E264" s="6" t="s">
        <v>53</v>
      </c>
      <c r="F264" s="6"/>
      <c r="G264" s="18">
        <v>30</v>
      </c>
      <c r="H264" s="33"/>
    </row>
    <row r="265" spans="1:8" s="2" customFormat="1" ht="15.75">
      <c r="A265" s="11"/>
      <c r="B265" s="4"/>
      <c r="C265" s="4"/>
      <c r="D265" s="48"/>
      <c r="E265" s="6" t="s">
        <v>55</v>
      </c>
      <c r="F265" s="6"/>
      <c r="G265" s="18">
        <v>30</v>
      </c>
      <c r="H265" s="33"/>
    </row>
    <row r="266" spans="1:8" s="2" customFormat="1" ht="15.75">
      <c r="A266" s="11"/>
      <c r="B266" s="4"/>
      <c r="C266" s="4"/>
      <c r="D266" s="48"/>
      <c r="E266" s="6" t="s">
        <v>15</v>
      </c>
      <c r="F266" s="6"/>
      <c r="G266" s="18">
        <v>1950</v>
      </c>
      <c r="H266" s="33"/>
    </row>
    <row r="267" spans="1:8" s="50" customFormat="1" ht="15.75">
      <c r="A267" s="9"/>
      <c r="B267" s="8" t="s">
        <v>65</v>
      </c>
      <c r="C267" s="8"/>
      <c r="D267" s="8" t="s">
        <v>66</v>
      </c>
      <c r="E267" s="8"/>
      <c r="F267" s="8"/>
      <c r="G267" s="187">
        <f>SUM(G270+G273)</f>
        <v>4930</v>
      </c>
      <c r="H267" s="49"/>
    </row>
    <row r="268" spans="1:8" s="50" customFormat="1" ht="15.75">
      <c r="A268" s="9"/>
      <c r="B268" s="8"/>
      <c r="C268" s="8" t="s">
        <v>71</v>
      </c>
      <c r="D268" s="8" t="s">
        <v>9</v>
      </c>
      <c r="E268" s="8"/>
      <c r="F268" s="8"/>
      <c r="G268" s="19">
        <f>SUM(G269)</f>
        <v>200</v>
      </c>
      <c r="H268" s="49"/>
    </row>
    <row r="269" spans="1:8" s="50" customFormat="1" ht="15.75">
      <c r="A269" s="9"/>
      <c r="B269" s="8"/>
      <c r="C269" s="8"/>
      <c r="D269" s="8"/>
      <c r="E269" s="8" t="s">
        <v>191</v>
      </c>
      <c r="F269" s="8"/>
      <c r="G269" s="19">
        <v>200</v>
      </c>
      <c r="H269" s="49"/>
    </row>
    <row r="270" spans="1:8" s="2" customFormat="1" ht="15.75">
      <c r="A270" s="5"/>
      <c r="B270" s="6"/>
      <c r="C270" s="6" t="s">
        <v>73</v>
      </c>
      <c r="D270" s="6" t="s">
        <v>74</v>
      </c>
      <c r="E270" s="6"/>
      <c r="F270" s="6"/>
      <c r="G270" s="18">
        <f>SUM(G271:G272)</f>
        <v>3930</v>
      </c>
      <c r="H270" s="33"/>
    </row>
    <row r="271" spans="1:8" s="2" customFormat="1" ht="15.75">
      <c r="A271" s="5"/>
      <c r="B271" s="6"/>
      <c r="C271" s="6"/>
      <c r="D271" s="6"/>
      <c r="E271" s="6" t="s">
        <v>75</v>
      </c>
      <c r="F271" s="6"/>
      <c r="G271" s="18">
        <v>3880</v>
      </c>
      <c r="H271" s="33"/>
    </row>
    <row r="272" spans="1:8" s="2" customFormat="1" ht="15.75">
      <c r="A272" s="5"/>
      <c r="B272" s="6"/>
      <c r="C272" s="6"/>
      <c r="D272" s="6"/>
      <c r="E272" s="6" t="s">
        <v>309</v>
      </c>
      <c r="F272" s="6"/>
      <c r="G272" s="18">
        <v>50</v>
      </c>
      <c r="H272" s="33"/>
    </row>
    <row r="273" spans="1:8" s="2" customFormat="1" ht="15.75">
      <c r="A273" s="5"/>
      <c r="B273" s="6"/>
      <c r="C273" s="6" t="s">
        <v>86</v>
      </c>
      <c r="D273" s="6" t="s">
        <v>87</v>
      </c>
      <c r="E273" s="6"/>
      <c r="F273" s="6"/>
      <c r="G273" s="18">
        <v>1000</v>
      </c>
      <c r="H273" s="33"/>
    </row>
    <row r="274" spans="1:8" s="2" customFormat="1" ht="15.75">
      <c r="A274" s="5"/>
      <c r="B274" s="6"/>
      <c r="C274" s="6" t="s">
        <v>88</v>
      </c>
      <c r="D274" s="6" t="s">
        <v>89</v>
      </c>
      <c r="E274" s="6"/>
      <c r="F274" s="6"/>
      <c r="G274" s="18">
        <f>SUM(G275)</f>
        <v>100</v>
      </c>
      <c r="H274" s="33"/>
    </row>
    <row r="275" spans="1:8" s="2" customFormat="1" ht="15.75">
      <c r="A275" s="5"/>
      <c r="B275" s="6"/>
      <c r="C275" s="6"/>
      <c r="D275" s="6" t="s">
        <v>91</v>
      </c>
      <c r="E275" s="6"/>
      <c r="F275" s="6"/>
      <c r="G275" s="18">
        <v>100</v>
      </c>
      <c r="H275" s="33"/>
    </row>
    <row r="276" spans="1:8" s="2" customFormat="1" ht="15.75">
      <c r="A276" s="5"/>
      <c r="B276" s="8" t="s">
        <v>77</v>
      </c>
      <c r="C276" s="8"/>
      <c r="D276" s="8" t="s">
        <v>78</v>
      </c>
      <c r="E276" s="8"/>
      <c r="F276" s="6"/>
      <c r="G276" s="73">
        <f>SUM(G277)</f>
        <v>60</v>
      </c>
      <c r="H276" s="33"/>
    </row>
    <row r="277" spans="1:8" s="2" customFormat="1" ht="15.75">
      <c r="A277" s="5"/>
      <c r="B277" s="6"/>
      <c r="C277" s="6" t="s">
        <v>81</v>
      </c>
      <c r="D277" s="6" t="s">
        <v>367</v>
      </c>
      <c r="E277" s="6"/>
      <c r="F277" s="6"/>
      <c r="G277" s="18">
        <f>SUM(G278)</f>
        <v>60</v>
      </c>
      <c r="H277" s="33"/>
    </row>
    <row r="278" spans="1:8" s="2" customFormat="1" ht="15.75">
      <c r="A278" s="5"/>
      <c r="B278" s="6"/>
      <c r="C278" s="6"/>
      <c r="D278" s="6"/>
      <c r="E278" s="6" t="s">
        <v>368</v>
      </c>
      <c r="F278" s="6"/>
      <c r="G278" s="18">
        <v>60</v>
      </c>
      <c r="H278" s="33"/>
    </row>
    <row r="279" spans="1:8" s="2" customFormat="1" ht="15.75">
      <c r="A279" s="5"/>
      <c r="B279" s="6"/>
      <c r="C279" s="6"/>
      <c r="D279" s="6"/>
      <c r="E279" s="6"/>
      <c r="F279" s="6"/>
      <c r="G279" s="18"/>
      <c r="H279" s="33"/>
    </row>
    <row r="280" spans="1:8" s="2" customFormat="1" ht="15.75">
      <c r="A280" s="5"/>
      <c r="B280" s="6"/>
      <c r="C280" s="6"/>
      <c r="D280" s="6"/>
      <c r="E280" s="6"/>
      <c r="F280" s="6"/>
      <c r="G280" s="18"/>
      <c r="H280" s="33"/>
    </row>
    <row r="281" spans="1:8" s="2" customFormat="1" ht="15.75">
      <c r="A281" s="208" t="s">
        <v>375</v>
      </c>
      <c r="B281" s="209"/>
      <c r="C281" s="209"/>
      <c r="D281" s="209"/>
      <c r="E281" s="209"/>
      <c r="F281" s="209"/>
      <c r="G281" s="213">
        <f>SUM(G282)</f>
        <v>500</v>
      </c>
      <c r="H281" s="33"/>
    </row>
    <row r="282" spans="1:8" s="2" customFormat="1" ht="15.75">
      <c r="A282" s="11" t="s">
        <v>44</v>
      </c>
      <c r="B282" s="4"/>
      <c r="C282" s="4" t="s">
        <v>45</v>
      </c>
      <c r="D282" s="48"/>
      <c r="E282" s="4"/>
      <c r="F282" s="6"/>
      <c r="G282" s="72">
        <f>SUM(G283+G288)</f>
        <v>500</v>
      </c>
      <c r="H282" s="33"/>
    </row>
    <row r="283" spans="1:8" s="50" customFormat="1" ht="15.75">
      <c r="A283" s="9"/>
      <c r="B283" s="8" t="s">
        <v>48</v>
      </c>
      <c r="C283" s="8"/>
      <c r="D283" s="8" t="s">
        <v>3</v>
      </c>
      <c r="E283" s="9"/>
      <c r="F283" s="9"/>
      <c r="G283" s="187">
        <f>SUM(G284)</f>
        <v>220</v>
      </c>
      <c r="H283" s="49"/>
    </row>
    <row r="284" spans="1:8" s="2" customFormat="1" ht="15.75">
      <c r="A284" s="5"/>
      <c r="B284" s="6"/>
      <c r="C284" s="6" t="s">
        <v>51</v>
      </c>
      <c r="D284" s="6" t="s">
        <v>52</v>
      </c>
      <c r="E284" s="6"/>
      <c r="F284" s="6"/>
      <c r="G284" s="18">
        <f>SUM(G285:G287)</f>
        <v>220</v>
      </c>
      <c r="H284" s="33"/>
    </row>
    <row r="285" spans="1:8" s="2" customFormat="1" ht="15.75">
      <c r="A285" s="11"/>
      <c r="B285" s="4"/>
      <c r="C285" s="4"/>
      <c r="D285" s="48"/>
      <c r="E285" s="6" t="s">
        <v>53</v>
      </c>
      <c r="F285" s="6"/>
      <c r="G285" s="18">
        <v>0</v>
      </c>
      <c r="H285" s="33"/>
    </row>
    <row r="286" spans="1:8" s="2" customFormat="1" ht="15.75">
      <c r="A286" s="11"/>
      <c r="B286" s="4"/>
      <c r="C286" s="4"/>
      <c r="D286" s="48"/>
      <c r="E286" s="6" t="s">
        <v>55</v>
      </c>
      <c r="F286" s="6"/>
      <c r="G286" s="18">
        <v>20</v>
      </c>
      <c r="H286" s="33"/>
    </row>
    <row r="287" spans="1:8" s="2" customFormat="1" ht="15.75">
      <c r="A287" s="11"/>
      <c r="B287" s="4"/>
      <c r="C287" s="4"/>
      <c r="D287" s="48"/>
      <c r="E287" s="6" t="s">
        <v>15</v>
      </c>
      <c r="F287" s="6"/>
      <c r="G287" s="18">
        <v>200</v>
      </c>
      <c r="H287" s="33"/>
    </row>
    <row r="288" spans="1:8" s="50" customFormat="1" ht="15.75">
      <c r="A288" s="9"/>
      <c r="B288" s="8" t="s">
        <v>65</v>
      </c>
      <c r="C288" s="8"/>
      <c r="D288" s="8" t="s">
        <v>66</v>
      </c>
      <c r="E288" s="8"/>
      <c r="F288" s="8"/>
      <c r="G288" s="187">
        <f>SUM(G291+G294)</f>
        <v>280</v>
      </c>
      <c r="H288" s="49"/>
    </row>
    <row r="289" spans="1:8" s="50" customFormat="1" ht="15.75">
      <c r="A289" s="9"/>
      <c r="B289" s="8"/>
      <c r="C289" s="8" t="s">
        <v>71</v>
      </c>
      <c r="D289" s="8" t="s">
        <v>9</v>
      </c>
      <c r="E289" s="8"/>
      <c r="F289" s="8"/>
      <c r="G289" s="19">
        <f>SUM(G290)</f>
        <v>0</v>
      </c>
      <c r="H289" s="49"/>
    </row>
    <row r="290" spans="1:8" s="50" customFormat="1" ht="15.75">
      <c r="A290" s="9"/>
      <c r="B290" s="8"/>
      <c r="C290" s="8"/>
      <c r="D290" s="8"/>
      <c r="E290" s="8" t="s">
        <v>191</v>
      </c>
      <c r="F290" s="8"/>
      <c r="G290" s="19">
        <v>0</v>
      </c>
      <c r="H290" s="49"/>
    </row>
    <row r="291" spans="1:8" s="2" customFormat="1" ht="15.75">
      <c r="A291" s="5"/>
      <c r="B291" s="6"/>
      <c r="C291" s="6" t="s">
        <v>73</v>
      </c>
      <c r="D291" s="6" t="s">
        <v>74</v>
      </c>
      <c r="E291" s="6"/>
      <c r="F291" s="6"/>
      <c r="G291" s="18">
        <f>SUM(G292:G293)</f>
        <v>180</v>
      </c>
      <c r="H291" s="33"/>
    </row>
    <row r="292" spans="1:8" s="2" customFormat="1" ht="15.75">
      <c r="A292" s="5"/>
      <c r="B292" s="6"/>
      <c r="C292" s="6"/>
      <c r="D292" s="6"/>
      <c r="E292" s="6" t="s">
        <v>75</v>
      </c>
      <c r="F292" s="6"/>
      <c r="G292" s="18">
        <v>160</v>
      </c>
      <c r="H292" s="33"/>
    </row>
    <row r="293" spans="1:8" s="2" customFormat="1" ht="15.75">
      <c r="A293" s="5"/>
      <c r="B293" s="6"/>
      <c r="C293" s="6"/>
      <c r="D293" s="6"/>
      <c r="E293" s="6" t="s">
        <v>309</v>
      </c>
      <c r="F293" s="6"/>
      <c r="G293" s="18">
        <v>20</v>
      </c>
      <c r="H293" s="33"/>
    </row>
    <row r="294" spans="1:8" s="2" customFormat="1" ht="15.75">
      <c r="A294" s="5"/>
      <c r="B294" s="6"/>
      <c r="C294" s="6" t="s">
        <v>86</v>
      </c>
      <c r="D294" s="6" t="s">
        <v>87</v>
      </c>
      <c r="E294" s="6"/>
      <c r="F294" s="6"/>
      <c r="G294" s="18">
        <v>100</v>
      </c>
      <c r="H294" s="33"/>
    </row>
    <row r="295" spans="1:8" s="2" customFormat="1" ht="15.75">
      <c r="A295" s="5"/>
      <c r="B295" s="6"/>
      <c r="C295" s="6"/>
      <c r="D295" s="6"/>
      <c r="E295" s="6"/>
      <c r="F295" s="6"/>
      <c r="G295" s="18"/>
      <c r="H295" s="33"/>
    </row>
    <row r="296" spans="1:8" s="2" customFormat="1" ht="15.75">
      <c r="A296" s="5"/>
      <c r="B296" s="6"/>
      <c r="C296" s="6"/>
      <c r="D296" s="6"/>
      <c r="E296" s="6"/>
      <c r="F296" s="6"/>
      <c r="G296" s="18"/>
      <c r="H296" s="33"/>
    </row>
    <row r="297" spans="1:8" s="2" customFormat="1" ht="15.75">
      <c r="A297" s="208" t="s">
        <v>231</v>
      </c>
      <c r="B297" s="209"/>
      <c r="C297" s="209"/>
      <c r="D297" s="209"/>
      <c r="E297" s="209"/>
      <c r="F297" s="209">
        <v>1</v>
      </c>
      <c r="G297" s="213">
        <f>SUM(G298+G305+G309+G343+G338)</f>
        <v>12885</v>
      </c>
      <c r="H297" s="33"/>
    </row>
    <row r="298" spans="1:8" s="2" customFormat="1" ht="15.75">
      <c r="A298" s="11" t="s">
        <v>29</v>
      </c>
      <c r="B298" s="4"/>
      <c r="C298" s="4" t="s">
        <v>11</v>
      </c>
      <c r="D298" s="4"/>
      <c r="E298" s="4"/>
      <c r="F298" s="6"/>
      <c r="G298" s="72">
        <f>SUM(G299)</f>
        <v>1560</v>
      </c>
      <c r="H298" s="33"/>
    </row>
    <row r="299" spans="1:8" s="2" customFormat="1" ht="15.75">
      <c r="A299" s="5"/>
      <c r="B299" s="6" t="s">
        <v>30</v>
      </c>
      <c r="C299" s="6"/>
      <c r="D299" s="6" t="s">
        <v>31</v>
      </c>
      <c r="E299" s="6"/>
      <c r="F299" s="6"/>
      <c r="G299" s="73">
        <f>SUM(G300+G302)</f>
        <v>1560</v>
      </c>
      <c r="H299" s="33"/>
    </row>
    <row r="300" spans="1:8" s="2" customFormat="1" ht="15.75">
      <c r="A300" s="5"/>
      <c r="B300" s="6"/>
      <c r="C300" s="6" t="s">
        <v>32</v>
      </c>
      <c r="D300" s="6" t="s">
        <v>33</v>
      </c>
      <c r="E300" s="6"/>
      <c r="F300" s="6"/>
      <c r="G300" s="18">
        <f>SUM(G301)</f>
        <v>1464</v>
      </c>
      <c r="H300" s="33"/>
    </row>
    <row r="301" spans="1:8" s="2" customFormat="1" ht="15.75">
      <c r="A301" s="5"/>
      <c r="B301" s="6"/>
      <c r="C301" s="6"/>
      <c r="D301" s="6" t="s">
        <v>215</v>
      </c>
      <c r="E301" s="6"/>
      <c r="F301" s="6"/>
      <c r="G301" s="18">
        <v>1464</v>
      </c>
      <c r="H301" s="33"/>
    </row>
    <row r="302" spans="1:8" s="2" customFormat="1" ht="15.75">
      <c r="A302" s="5"/>
      <c r="B302" s="6"/>
      <c r="C302" s="6" t="s">
        <v>252</v>
      </c>
      <c r="D302" s="6" t="s">
        <v>253</v>
      </c>
      <c r="E302" s="6"/>
      <c r="F302" s="6"/>
      <c r="G302" s="18">
        <f>SUM(G303)</f>
        <v>96</v>
      </c>
      <c r="H302" s="33"/>
    </row>
    <row r="303" spans="1:8" s="2" customFormat="1" ht="15.75">
      <c r="A303" s="5"/>
      <c r="B303" s="6"/>
      <c r="C303" s="6"/>
      <c r="D303" s="6" t="s">
        <v>225</v>
      </c>
      <c r="E303" s="6"/>
      <c r="F303" s="6"/>
      <c r="G303" s="18">
        <v>96</v>
      </c>
      <c r="H303" s="33"/>
    </row>
    <row r="304" spans="1:8" s="2" customFormat="1" ht="15.75">
      <c r="A304" s="5"/>
      <c r="B304" s="6"/>
      <c r="C304" s="6"/>
      <c r="D304" s="6" t="s">
        <v>395</v>
      </c>
      <c r="E304" s="6"/>
      <c r="F304" s="6"/>
      <c r="G304" s="18">
        <v>0</v>
      </c>
      <c r="H304" s="33"/>
    </row>
    <row r="305" spans="1:8" s="2" customFormat="1" ht="15.75" customHeight="1">
      <c r="A305" s="11" t="s">
        <v>42</v>
      </c>
      <c r="B305" s="4"/>
      <c r="C305" s="4" t="s">
        <v>43</v>
      </c>
      <c r="D305" s="47"/>
      <c r="E305" s="47"/>
      <c r="F305" s="12"/>
      <c r="G305" s="72">
        <f>SUM(G306:G308)</f>
        <v>430</v>
      </c>
      <c r="H305" s="33"/>
    </row>
    <row r="306" spans="1:9" s="2" customFormat="1" ht="15.75">
      <c r="A306" s="5"/>
      <c r="B306" s="6"/>
      <c r="C306" s="6"/>
      <c r="D306" s="6" t="s">
        <v>22</v>
      </c>
      <c r="E306" s="6"/>
      <c r="F306" s="6"/>
      <c r="G306" s="17">
        <v>395</v>
      </c>
      <c r="H306" s="33"/>
      <c r="I306" s="24"/>
    </row>
    <row r="307" spans="1:9" s="2" customFormat="1" ht="15.75">
      <c r="A307" s="5"/>
      <c r="B307" s="6"/>
      <c r="C307" s="6"/>
      <c r="D307" s="6" t="s">
        <v>46</v>
      </c>
      <c r="E307" s="6"/>
      <c r="F307" s="6"/>
      <c r="G307" s="17">
        <v>16</v>
      </c>
      <c r="H307" s="33"/>
      <c r="I307" s="24"/>
    </row>
    <row r="308" spans="1:9" s="2" customFormat="1" ht="15.75">
      <c r="A308" s="5"/>
      <c r="B308" s="6"/>
      <c r="C308" s="6"/>
      <c r="D308" s="6" t="s">
        <v>47</v>
      </c>
      <c r="E308" s="6"/>
      <c r="F308" s="6"/>
      <c r="G308" s="17">
        <v>19</v>
      </c>
      <c r="H308" s="33"/>
      <c r="I308" s="24"/>
    </row>
    <row r="309" spans="1:8" s="2" customFormat="1" ht="15.75">
      <c r="A309" s="11" t="s">
        <v>44</v>
      </c>
      <c r="B309" s="4"/>
      <c r="C309" s="4" t="s">
        <v>45</v>
      </c>
      <c r="D309" s="48"/>
      <c r="E309" s="4"/>
      <c r="F309" s="6"/>
      <c r="G309" s="72">
        <f>SUM(G310+G328+G336+G322)</f>
        <v>1817</v>
      </c>
      <c r="H309" s="33"/>
    </row>
    <row r="310" spans="1:8" s="50" customFormat="1" ht="15.75">
      <c r="A310" s="9"/>
      <c r="B310" s="8" t="s">
        <v>48</v>
      </c>
      <c r="C310" s="8"/>
      <c r="D310" s="8" t="s">
        <v>3</v>
      </c>
      <c r="E310" s="9"/>
      <c r="F310" s="9"/>
      <c r="G310" s="187">
        <f>SUM(G311+G314+G321)</f>
        <v>425</v>
      </c>
      <c r="H310" s="49"/>
    </row>
    <row r="311" spans="1:8" s="50" customFormat="1" ht="15.75">
      <c r="A311" s="9"/>
      <c r="B311" s="8"/>
      <c r="C311" s="8" t="s">
        <v>49</v>
      </c>
      <c r="D311" s="8" t="s">
        <v>50</v>
      </c>
      <c r="E311" s="9"/>
      <c r="F311" s="9"/>
      <c r="G311" s="19">
        <f>SUM(G312:G313)</f>
        <v>250</v>
      </c>
      <c r="H311" s="49"/>
    </row>
    <row r="312" spans="1:8" s="50" customFormat="1" ht="15.75">
      <c r="A312" s="9"/>
      <c r="B312" s="8"/>
      <c r="C312" s="8"/>
      <c r="D312" s="8"/>
      <c r="E312" s="9" t="s">
        <v>18</v>
      </c>
      <c r="F312" s="9"/>
      <c r="G312" s="19">
        <v>200</v>
      </c>
      <c r="H312" s="49"/>
    </row>
    <row r="313" spans="1:8" s="50" customFormat="1" ht="15.75">
      <c r="A313" s="9"/>
      <c r="B313" s="8"/>
      <c r="C313" s="8"/>
      <c r="D313" s="8"/>
      <c r="E313" s="9" t="s">
        <v>371</v>
      </c>
      <c r="F313" s="9"/>
      <c r="G313" s="19">
        <v>50</v>
      </c>
      <c r="H313" s="49"/>
    </row>
    <row r="314" spans="1:8" s="2" customFormat="1" ht="15.75">
      <c r="A314" s="5"/>
      <c r="B314" s="6"/>
      <c r="C314" s="6" t="s">
        <v>51</v>
      </c>
      <c r="D314" s="6" t="s">
        <v>52</v>
      </c>
      <c r="E314" s="6"/>
      <c r="F314" s="6"/>
      <c r="G314" s="17">
        <f>SUM(G315:G320)</f>
        <v>175</v>
      </c>
      <c r="H314" s="33"/>
    </row>
    <row r="315" spans="1:8" s="2" customFormat="1" ht="15.75">
      <c r="A315" s="11"/>
      <c r="B315" s="4"/>
      <c r="C315" s="4"/>
      <c r="D315" s="48"/>
      <c r="E315" s="6" t="s">
        <v>53</v>
      </c>
      <c r="F315" s="6"/>
      <c r="G315" s="18">
        <v>30</v>
      </c>
      <c r="H315" s="33"/>
    </row>
    <row r="316" spans="1:8" s="2" customFormat="1" ht="15.75">
      <c r="A316" s="11"/>
      <c r="B316" s="4"/>
      <c r="C316" s="4"/>
      <c r="D316" s="48"/>
      <c r="E316" s="6" t="s">
        <v>54</v>
      </c>
      <c r="F316" s="6"/>
      <c r="G316" s="18">
        <v>30</v>
      </c>
      <c r="H316" s="33"/>
    </row>
    <row r="317" spans="1:8" s="2" customFormat="1" ht="15.75">
      <c r="A317" s="11"/>
      <c r="B317" s="4"/>
      <c r="C317" s="4"/>
      <c r="D317" s="48"/>
      <c r="E317" s="6" t="s">
        <v>55</v>
      </c>
      <c r="F317" s="6"/>
      <c r="G317" s="18">
        <v>0</v>
      </c>
      <c r="H317" s="33"/>
    </row>
    <row r="318" spans="1:8" s="2" customFormat="1" ht="15.75">
      <c r="A318" s="11"/>
      <c r="B318" s="4"/>
      <c r="C318" s="4"/>
      <c r="D318" s="48"/>
      <c r="E318" s="6" t="s">
        <v>56</v>
      </c>
      <c r="F318" s="6"/>
      <c r="G318" s="18">
        <v>15</v>
      </c>
      <c r="H318" s="33"/>
    </row>
    <row r="319" spans="1:8" s="2" customFormat="1" ht="15.75">
      <c r="A319" s="11"/>
      <c r="B319" s="4"/>
      <c r="C319" s="4"/>
      <c r="D319" s="48"/>
      <c r="E319" s="6" t="s">
        <v>217</v>
      </c>
      <c r="F319" s="6"/>
      <c r="G319" s="18">
        <v>0</v>
      </c>
      <c r="H319" s="33"/>
    </row>
    <row r="320" spans="1:8" s="2" customFormat="1" ht="15.75">
      <c r="A320" s="11"/>
      <c r="B320" s="4"/>
      <c r="C320" s="4"/>
      <c r="D320" s="48"/>
      <c r="E320" s="6" t="s">
        <v>15</v>
      </c>
      <c r="F320" s="6"/>
      <c r="G320" s="18">
        <v>100</v>
      </c>
      <c r="H320" s="33"/>
    </row>
    <row r="321" spans="1:8" s="2" customFormat="1" ht="15.75">
      <c r="A321" s="11"/>
      <c r="B321" s="4"/>
      <c r="C321" s="6" t="s">
        <v>57</v>
      </c>
      <c r="D321" s="6" t="s">
        <v>58</v>
      </c>
      <c r="E321" s="6"/>
      <c r="F321" s="6"/>
      <c r="G321" s="17">
        <v>0</v>
      </c>
      <c r="H321" s="33"/>
    </row>
    <row r="322" spans="1:8" s="50" customFormat="1" ht="15.75">
      <c r="A322" s="9"/>
      <c r="B322" s="8" t="s">
        <v>59</v>
      </c>
      <c r="C322" s="8"/>
      <c r="D322" s="8" t="s">
        <v>60</v>
      </c>
      <c r="E322" s="8"/>
      <c r="F322" s="8"/>
      <c r="G322" s="187">
        <f>SUM(G323+G326)</f>
        <v>132</v>
      </c>
      <c r="H322" s="49"/>
    </row>
    <row r="323" spans="1:8" s="50" customFormat="1" ht="15.75">
      <c r="A323" s="9"/>
      <c r="B323" s="8"/>
      <c r="C323" s="8" t="s">
        <v>61</v>
      </c>
      <c r="D323" s="8" t="s">
        <v>310</v>
      </c>
      <c r="E323" s="8"/>
      <c r="F323" s="8"/>
      <c r="G323" s="19">
        <f>SUM(G324:G325)</f>
        <v>102</v>
      </c>
      <c r="H323" s="49"/>
    </row>
    <row r="324" spans="1:8" s="50" customFormat="1" ht="15.75">
      <c r="A324" s="9"/>
      <c r="B324" s="8"/>
      <c r="C324" s="8"/>
      <c r="D324" s="8"/>
      <c r="E324" s="6" t="s">
        <v>311</v>
      </c>
      <c r="F324" s="8"/>
      <c r="G324" s="19">
        <v>72</v>
      </c>
      <c r="H324" s="49"/>
    </row>
    <row r="325" spans="1:8" s="50" customFormat="1" ht="15.75">
      <c r="A325" s="9"/>
      <c r="B325" s="8"/>
      <c r="C325" s="8"/>
      <c r="D325" s="8"/>
      <c r="E325" s="6" t="s">
        <v>312</v>
      </c>
      <c r="F325" s="8"/>
      <c r="G325" s="19">
        <v>30</v>
      </c>
      <c r="H325" s="49"/>
    </row>
    <row r="326" spans="1:8" s="2" customFormat="1" ht="15.75">
      <c r="A326" s="5"/>
      <c r="B326" s="6"/>
      <c r="C326" s="6" t="s">
        <v>63</v>
      </c>
      <c r="D326" s="6" t="s">
        <v>64</v>
      </c>
      <c r="E326" s="6"/>
      <c r="F326" s="6"/>
      <c r="G326" s="18">
        <f>SUM(G327)</f>
        <v>30</v>
      </c>
      <c r="H326" s="33"/>
    </row>
    <row r="327" spans="1:8" s="2" customFormat="1" ht="15.75">
      <c r="A327" s="5"/>
      <c r="B327" s="6"/>
      <c r="C327" s="6"/>
      <c r="D327" s="6"/>
      <c r="E327" s="6" t="s">
        <v>4</v>
      </c>
      <c r="F327" s="6"/>
      <c r="G327" s="18">
        <v>30</v>
      </c>
      <c r="H327" s="33"/>
    </row>
    <row r="328" spans="1:8" s="50" customFormat="1" ht="15.75">
      <c r="A328" s="9"/>
      <c r="B328" s="8" t="s">
        <v>65</v>
      </c>
      <c r="C328" s="8"/>
      <c r="D328" s="8" t="s">
        <v>66</v>
      </c>
      <c r="E328" s="8"/>
      <c r="F328" s="8"/>
      <c r="G328" s="187">
        <f>SUM(G329+G333+G334)</f>
        <v>1060</v>
      </c>
      <c r="H328" s="49"/>
    </row>
    <row r="329" spans="1:8" s="2" customFormat="1" ht="15.75">
      <c r="A329" s="5"/>
      <c r="B329" s="6"/>
      <c r="C329" s="6" t="s">
        <v>67</v>
      </c>
      <c r="D329" s="6" t="s">
        <v>68</v>
      </c>
      <c r="E329" s="6"/>
      <c r="F329" s="6"/>
      <c r="G329" s="18">
        <f>SUM(G330:G332)</f>
        <v>900</v>
      </c>
      <c r="H329" s="33"/>
    </row>
    <row r="330" spans="1:8" s="2" customFormat="1" ht="15.75">
      <c r="A330" s="5"/>
      <c r="B330" s="6"/>
      <c r="C330" s="6"/>
      <c r="D330" s="6"/>
      <c r="E330" s="6" t="s">
        <v>69</v>
      </c>
      <c r="F330" s="6"/>
      <c r="G330" s="18">
        <v>100</v>
      </c>
      <c r="H330" s="33"/>
    </row>
    <row r="331" spans="1:8" s="2" customFormat="1" ht="15.75">
      <c r="A331" s="5"/>
      <c r="B331" s="6"/>
      <c r="C331" s="6"/>
      <c r="D331" s="6"/>
      <c r="E331" s="6" t="s">
        <v>313</v>
      </c>
      <c r="F331" s="6"/>
      <c r="G331" s="18">
        <v>100</v>
      </c>
      <c r="H331" s="33"/>
    </row>
    <row r="332" spans="1:8" s="2" customFormat="1" ht="15.75">
      <c r="A332" s="5"/>
      <c r="B332" s="6"/>
      <c r="C332" s="6"/>
      <c r="D332" s="6"/>
      <c r="E332" s="6" t="s">
        <v>70</v>
      </c>
      <c r="F332" s="6"/>
      <c r="G332" s="18">
        <v>700</v>
      </c>
      <c r="H332" s="33"/>
    </row>
    <row r="333" spans="1:8" s="2" customFormat="1" ht="15.75">
      <c r="A333" s="5"/>
      <c r="B333" s="6"/>
      <c r="C333" s="6" t="s">
        <v>72</v>
      </c>
      <c r="D333" s="6" t="s">
        <v>6</v>
      </c>
      <c r="E333" s="6"/>
      <c r="F333" s="6"/>
      <c r="G333" s="18">
        <v>150</v>
      </c>
      <c r="H333" s="33"/>
    </row>
    <row r="334" spans="1:8" s="2" customFormat="1" ht="15.75">
      <c r="A334" s="5"/>
      <c r="B334" s="6"/>
      <c r="C334" s="6" t="s">
        <v>73</v>
      </c>
      <c r="D334" s="6" t="s">
        <v>74</v>
      </c>
      <c r="E334" s="6"/>
      <c r="F334" s="6"/>
      <c r="G334" s="18">
        <f>SUM(G335:G335)</f>
        <v>10</v>
      </c>
      <c r="H334" s="33"/>
    </row>
    <row r="335" spans="1:8" s="2" customFormat="1" ht="15.75">
      <c r="A335" s="5"/>
      <c r="B335" s="6"/>
      <c r="C335" s="6"/>
      <c r="D335" s="6"/>
      <c r="E335" s="6" t="s">
        <v>75</v>
      </c>
      <c r="F335" s="6"/>
      <c r="G335" s="18">
        <v>10</v>
      </c>
      <c r="H335" s="33"/>
    </row>
    <row r="336" spans="1:8" s="50" customFormat="1" ht="15.75">
      <c r="A336" s="9"/>
      <c r="B336" s="8" t="s">
        <v>84</v>
      </c>
      <c r="C336" s="8"/>
      <c r="D336" s="8" t="s">
        <v>85</v>
      </c>
      <c r="E336" s="8"/>
      <c r="F336" s="8"/>
      <c r="G336" s="187">
        <f>SUM(G337)</f>
        <v>200</v>
      </c>
      <c r="H336" s="49"/>
    </row>
    <row r="337" spans="1:8" s="2" customFormat="1" ht="15.75">
      <c r="A337" s="5"/>
      <c r="B337" s="6"/>
      <c r="C337" s="6" t="s">
        <v>86</v>
      </c>
      <c r="D337" s="6" t="s">
        <v>87</v>
      </c>
      <c r="E337" s="6"/>
      <c r="F337" s="6"/>
      <c r="G337" s="18">
        <v>200</v>
      </c>
      <c r="H337" s="33"/>
    </row>
    <row r="338" spans="1:8" s="2" customFormat="1" ht="15.75">
      <c r="A338" s="11" t="s">
        <v>125</v>
      </c>
      <c r="B338" s="4"/>
      <c r="C338" s="4" t="s">
        <v>126</v>
      </c>
      <c r="D338" s="4"/>
      <c r="E338" s="54"/>
      <c r="F338" s="54"/>
      <c r="G338" s="224">
        <f>SUM(G339:G342)</f>
        <v>9078</v>
      </c>
      <c r="H338" s="33"/>
    </row>
    <row r="339" spans="1:8" s="2" customFormat="1" ht="15.75">
      <c r="A339" s="5"/>
      <c r="B339" s="6" t="s">
        <v>343</v>
      </c>
      <c r="C339" s="6"/>
      <c r="D339" s="6" t="s">
        <v>344</v>
      </c>
      <c r="E339" s="7"/>
      <c r="F339" s="7"/>
      <c r="G339" s="226">
        <v>0</v>
      </c>
      <c r="H339" s="33"/>
    </row>
    <row r="340" spans="1:8" s="2" customFormat="1" ht="15.75">
      <c r="A340" s="5"/>
      <c r="B340" s="6" t="s">
        <v>127</v>
      </c>
      <c r="C340" s="6"/>
      <c r="D340" s="6" t="s">
        <v>128</v>
      </c>
      <c r="E340" s="7"/>
      <c r="F340" s="7"/>
      <c r="G340" s="226">
        <v>0</v>
      </c>
      <c r="H340" s="33"/>
    </row>
    <row r="341" spans="1:8" s="2" customFormat="1" ht="15.75">
      <c r="A341" s="5"/>
      <c r="B341" s="6" t="s">
        <v>346</v>
      </c>
      <c r="C341" s="6"/>
      <c r="D341" s="6" t="s">
        <v>347</v>
      </c>
      <c r="E341" s="7"/>
      <c r="F341" s="7"/>
      <c r="G341" s="226">
        <v>7148</v>
      </c>
      <c r="H341" s="33"/>
    </row>
    <row r="342" spans="1:8" s="2" customFormat="1" ht="15.75">
      <c r="A342" s="5"/>
      <c r="B342" s="6" t="s">
        <v>345</v>
      </c>
      <c r="C342" s="6"/>
      <c r="D342" s="6" t="s">
        <v>348</v>
      </c>
      <c r="E342" s="7"/>
      <c r="F342" s="7"/>
      <c r="G342" s="226">
        <v>1930</v>
      </c>
      <c r="H342" s="33"/>
    </row>
    <row r="343" spans="1:8" s="2" customFormat="1" ht="15.75">
      <c r="A343" s="11" t="s">
        <v>131</v>
      </c>
      <c r="B343" s="4"/>
      <c r="C343" s="4" t="s">
        <v>132</v>
      </c>
      <c r="D343" s="4"/>
      <c r="E343" s="54"/>
      <c r="F343" s="7"/>
      <c r="G343" s="224">
        <f>SUM(G344:G345)</f>
        <v>0</v>
      </c>
      <c r="H343" s="54"/>
    </row>
    <row r="344" spans="1:8" s="2" customFormat="1" ht="15.75">
      <c r="A344" s="5"/>
      <c r="B344" s="6" t="s">
        <v>133</v>
      </c>
      <c r="C344" s="6"/>
      <c r="D344" s="6" t="s">
        <v>137</v>
      </c>
      <c r="E344" s="7"/>
      <c r="F344" s="6"/>
      <c r="G344" s="225">
        <v>0</v>
      </c>
      <c r="H344" s="53"/>
    </row>
    <row r="345" spans="1:8" s="2" customFormat="1" ht="15.75">
      <c r="A345" s="5"/>
      <c r="B345" s="6" t="s">
        <v>136</v>
      </c>
      <c r="C345" s="6"/>
      <c r="D345" s="6" t="s">
        <v>140</v>
      </c>
      <c r="E345" s="7"/>
      <c r="F345" s="6"/>
      <c r="G345" s="225">
        <v>0</v>
      </c>
      <c r="H345" s="53"/>
    </row>
    <row r="346" spans="1:8" s="2" customFormat="1" ht="15.75">
      <c r="A346" s="5"/>
      <c r="B346" s="6"/>
      <c r="C346" s="6"/>
      <c r="D346" s="6"/>
      <c r="E346" s="7"/>
      <c r="F346" s="6"/>
      <c r="G346" s="53"/>
      <c r="H346" s="33"/>
    </row>
    <row r="347" spans="1:8" s="2" customFormat="1" ht="15.75">
      <c r="A347" s="5"/>
      <c r="B347" s="6"/>
      <c r="C347" s="6"/>
      <c r="D347" s="6"/>
      <c r="E347" s="7"/>
      <c r="F347" s="6"/>
      <c r="G347" s="53"/>
      <c r="H347" s="33"/>
    </row>
    <row r="348" spans="1:8" s="2" customFormat="1" ht="15.75">
      <c r="A348" s="208" t="s">
        <v>383</v>
      </c>
      <c r="B348" s="209"/>
      <c r="C348" s="209"/>
      <c r="D348" s="209"/>
      <c r="E348" s="209"/>
      <c r="F348" s="209">
        <v>1</v>
      </c>
      <c r="G348" s="213">
        <f>SUM(G349+G356+G360+G386)</f>
        <v>3295</v>
      </c>
      <c r="H348" s="33"/>
    </row>
    <row r="349" spans="1:8" s="2" customFormat="1" ht="15.75">
      <c r="A349" s="11" t="s">
        <v>29</v>
      </c>
      <c r="B349" s="4"/>
      <c r="C349" s="4" t="s">
        <v>11</v>
      </c>
      <c r="D349" s="4"/>
      <c r="E349" s="4"/>
      <c r="F349" s="6"/>
      <c r="G349" s="72">
        <f>SUM(G350)</f>
        <v>1631</v>
      </c>
      <c r="H349" s="33"/>
    </row>
    <row r="350" spans="1:8" s="2" customFormat="1" ht="15.75">
      <c r="A350" s="5"/>
      <c r="B350" s="6" t="s">
        <v>30</v>
      </c>
      <c r="C350" s="6"/>
      <c r="D350" s="6" t="s">
        <v>31</v>
      </c>
      <c r="E350" s="6"/>
      <c r="F350" s="6"/>
      <c r="G350" s="73">
        <f>SUM(G351+G354)</f>
        <v>1631</v>
      </c>
      <c r="H350" s="33"/>
    </row>
    <row r="351" spans="1:8" s="2" customFormat="1" ht="15.75">
      <c r="A351" s="5"/>
      <c r="B351" s="6"/>
      <c r="C351" s="6" t="s">
        <v>32</v>
      </c>
      <c r="D351" s="6" t="s">
        <v>33</v>
      </c>
      <c r="E351" s="6"/>
      <c r="F351" s="6"/>
      <c r="G351" s="18">
        <f>SUM(G352:G353)</f>
        <v>1535</v>
      </c>
      <c r="H351" s="33"/>
    </row>
    <row r="352" spans="1:8" s="2" customFormat="1" ht="15.75">
      <c r="A352" s="5"/>
      <c r="B352" s="6"/>
      <c r="C352" s="6"/>
      <c r="D352" s="6" t="s">
        <v>215</v>
      </c>
      <c r="E352" s="6"/>
      <c r="F352" s="6"/>
      <c r="G352" s="18">
        <v>1535</v>
      </c>
      <c r="H352" s="33"/>
    </row>
    <row r="353" spans="1:8" s="2" customFormat="1" ht="15.75">
      <c r="A353" s="5"/>
      <c r="B353" s="6"/>
      <c r="C353" s="6"/>
      <c r="D353" s="6" t="s">
        <v>372</v>
      </c>
      <c r="E353" s="6"/>
      <c r="F353" s="6"/>
      <c r="G353" s="18">
        <v>0</v>
      </c>
      <c r="H353" s="33"/>
    </row>
    <row r="354" spans="1:8" s="2" customFormat="1" ht="15.75">
      <c r="A354" s="5"/>
      <c r="B354" s="6"/>
      <c r="C354" s="6" t="s">
        <v>252</v>
      </c>
      <c r="D354" s="6" t="s">
        <v>253</v>
      </c>
      <c r="E354" s="6"/>
      <c r="F354" s="6"/>
      <c r="G354" s="18">
        <f>SUM(G355)</f>
        <v>96</v>
      </c>
      <c r="H354" s="33"/>
    </row>
    <row r="355" spans="1:8" s="2" customFormat="1" ht="15.75">
      <c r="A355" s="5"/>
      <c r="B355" s="6"/>
      <c r="C355" s="6"/>
      <c r="D355" s="6" t="s">
        <v>225</v>
      </c>
      <c r="E355" s="6"/>
      <c r="F355" s="6"/>
      <c r="G355" s="18">
        <v>96</v>
      </c>
      <c r="H355" s="33"/>
    </row>
    <row r="356" spans="1:8" s="2" customFormat="1" ht="15.75" customHeight="1">
      <c r="A356" s="11" t="s">
        <v>42</v>
      </c>
      <c r="B356" s="4"/>
      <c r="C356" s="4" t="s">
        <v>43</v>
      </c>
      <c r="D356" s="47"/>
      <c r="E356" s="47"/>
      <c r="F356" s="12"/>
      <c r="G356" s="72">
        <f>SUM(G357:G359)</f>
        <v>449</v>
      </c>
      <c r="H356" s="33"/>
    </row>
    <row r="357" spans="1:9" s="2" customFormat="1" ht="15.75">
      <c r="A357" s="5"/>
      <c r="B357" s="6"/>
      <c r="C357" s="6"/>
      <c r="D357" s="6" t="s">
        <v>22</v>
      </c>
      <c r="E357" s="6"/>
      <c r="F357" s="6"/>
      <c r="G357" s="17">
        <v>415</v>
      </c>
      <c r="H357" s="33"/>
      <c r="I357" s="24"/>
    </row>
    <row r="358" spans="1:9" s="2" customFormat="1" ht="15.75">
      <c r="A358" s="5"/>
      <c r="B358" s="6"/>
      <c r="C358" s="6"/>
      <c r="D358" s="6" t="s">
        <v>46</v>
      </c>
      <c r="E358" s="6"/>
      <c r="F358" s="6"/>
      <c r="G358" s="17">
        <v>16</v>
      </c>
      <c r="H358" s="33"/>
      <c r="I358" s="24"/>
    </row>
    <row r="359" spans="1:9" s="2" customFormat="1" ht="15.75">
      <c r="A359" s="5"/>
      <c r="B359" s="6"/>
      <c r="C359" s="6"/>
      <c r="D359" s="6" t="s">
        <v>47</v>
      </c>
      <c r="E359" s="6"/>
      <c r="F359" s="6"/>
      <c r="G359" s="17">
        <v>18</v>
      </c>
      <c r="H359" s="33"/>
      <c r="I359" s="24"/>
    </row>
    <row r="360" spans="1:8" s="2" customFormat="1" ht="15.75">
      <c r="A360" s="11" t="s">
        <v>44</v>
      </c>
      <c r="B360" s="4"/>
      <c r="C360" s="4" t="s">
        <v>45</v>
      </c>
      <c r="D360" s="48"/>
      <c r="E360" s="4"/>
      <c r="F360" s="6"/>
      <c r="G360" s="72">
        <f>SUM(G361+G376+G384+G370)</f>
        <v>1215</v>
      </c>
      <c r="H360" s="33"/>
    </row>
    <row r="361" spans="1:8" s="50" customFormat="1" ht="15.75">
      <c r="A361" s="9"/>
      <c r="B361" s="8" t="s">
        <v>48</v>
      </c>
      <c r="C361" s="8"/>
      <c r="D361" s="8" t="s">
        <v>3</v>
      </c>
      <c r="E361" s="9"/>
      <c r="F361" s="9"/>
      <c r="G361" s="187">
        <f>SUM(G362+G369)</f>
        <v>415</v>
      </c>
      <c r="H361" s="49"/>
    </row>
    <row r="362" spans="1:8" s="2" customFormat="1" ht="15.75">
      <c r="A362" s="5"/>
      <c r="B362" s="6"/>
      <c r="C362" s="6" t="s">
        <v>51</v>
      </c>
      <c r="D362" s="6" t="s">
        <v>52</v>
      </c>
      <c r="E362" s="6"/>
      <c r="F362" s="6"/>
      <c r="G362" s="17">
        <f>SUM(G363:G368)</f>
        <v>415</v>
      </c>
      <c r="H362" s="33"/>
    </row>
    <row r="363" spans="1:8" s="2" customFormat="1" ht="15.75">
      <c r="A363" s="11"/>
      <c r="B363" s="4"/>
      <c r="C363" s="4"/>
      <c r="D363" s="48"/>
      <c r="E363" s="6" t="s">
        <v>53</v>
      </c>
      <c r="F363" s="6"/>
      <c r="G363" s="18">
        <v>50</v>
      </c>
      <c r="H363" s="33"/>
    </row>
    <row r="364" spans="1:8" s="2" customFormat="1" ht="15.75">
      <c r="A364" s="11"/>
      <c r="B364" s="4"/>
      <c r="C364" s="4"/>
      <c r="D364" s="48"/>
      <c r="E364" s="6" t="s">
        <v>54</v>
      </c>
      <c r="F364" s="6"/>
      <c r="G364" s="18">
        <v>50</v>
      </c>
      <c r="H364" s="33"/>
    </row>
    <row r="365" spans="1:8" s="2" customFormat="1" ht="15.75">
      <c r="A365" s="11"/>
      <c r="B365" s="4"/>
      <c r="C365" s="4"/>
      <c r="D365" s="48"/>
      <c r="E365" s="6" t="s">
        <v>55</v>
      </c>
      <c r="F365" s="6"/>
      <c r="G365" s="18">
        <v>0</v>
      </c>
      <c r="H365" s="33"/>
    </row>
    <row r="366" spans="1:8" s="2" customFormat="1" ht="15.75">
      <c r="A366" s="11"/>
      <c r="B366" s="4"/>
      <c r="C366" s="4"/>
      <c r="D366" s="48"/>
      <c r="E366" s="6" t="s">
        <v>56</v>
      </c>
      <c r="F366" s="6"/>
      <c r="G366" s="18">
        <v>15</v>
      </c>
      <c r="H366" s="33"/>
    </row>
    <row r="367" spans="1:8" s="2" customFormat="1" ht="15.75">
      <c r="A367" s="11"/>
      <c r="B367" s="4"/>
      <c r="C367" s="4"/>
      <c r="D367" s="48"/>
      <c r="E367" s="6" t="s">
        <v>217</v>
      </c>
      <c r="F367" s="6"/>
      <c r="G367" s="18">
        <v>0</v>
      </c>
      <c r="H367" s="33"/>
    </row>
    <row r="368" spans="1:8" s="2" customFormat="1" ht="15.75">
      <c r="A368" s="11"/>
      <c r="B368" s="4"/>
      <c r="C368" s="4"/>
      <c r="D368" s="48"/>
      <c r="E368" s="6" t="s">
        <v>15</v>
      </c>
      <c r="F368" s="6"/>
      <c r="G368" s="18">
        <v>300</v>
      </c>
      <c r="H368" s="33"/>
    </row>
    <row r="369" spans="1:8" s="2" customFormat="1" ht="15.75">
      <c r="A369" s="11"/>
      <c r="B369" s="4"/>
      <c r="C369" s="6" t="s">
        <v>57</v>
      </c>
      <c r="D369" s="6" t="s">
        <v>58</v>
      </c>
      <c r="E369" s="6"/>
      <c r="F369" s="6"/>
      <c r="G369" s="17">
        <v>0</v>
      </c>
      <c r="H369" s="33"/>
    </row>
    <row r="370" spans="1:8" s="50" customFormat="1" ht="15.75">
      <c r="A370" s="9"/>
      <c r="B370" s="8" t="s">
        <v>59</v>
      </c>
      <c r="C370" s="8"/>
      <c r="D370" s="8" t="s">
        <v>60</v>
      </c>
      <c r="E370" s="8"/>
      <c r="F370" s="8"/>
      <c r="G370" s="187">
        <f>SUM(G371+G374)</f>
        <v>50</v>
      </c>
      <c r="H370" s="49"/>
    </row>
    <row r="371" spans="1:8" s="50" customFormat="1" ht="15.75">
      <c r="A371" s="9"/>
      <c r="B371" s="8"/>
      <c r="C371" s="8" t="s">
        <v>61</v>
      </c>
      <c r="D371" s="8" t="s">
        <v>310</v>
      </c>
      <c r="E371" s="8"/>
      <c r="F371" s="8"/>
      <c r="G371" s="19">
        <f>SUM(G372:G373)</f>
        <v>50</v>
      </c>
      <c r="H371" s="49"/>
    </row>
    <row r="372" spans="1:8" s="50" customFormat="1" ht="15.75">
      <c r="A372" s="9"/>
      <c r="B372" s="8"/>
      <c r="C372" s="8"/>
      <c r="D372" s="8"/>
      <c r="E372" s="6" t="s">
        <v>311</v>
      </c>
      <c r="F372" s="8"/>
      <c r="G372" s="19">
        <v>0</v>
      </c>
      <c r="H372" s="49"/>
    </row>
    <row r="373" spans="1:8" s="50" customFormat="1" ht="15.75">
      <c r="A373" s="9"/>
      <c r="B373" s="8"/>
      <c r="C373" s="8"/>
      <c r="D373" s="8"/>
      <c r="E373" s="6" t="s">
        <v>312</v>
      </c>
      <c r="F373" s="8"/>
      <c r="G373" s="19">
        <v>50</v>
      </c>
      <c r="H373" s="49"/>
    </row>
    <row r="374" spans="1:8" s="2" customFormat="1" ht="15.75">
      <c r="A374" s="5"/>
      <c r="B374" s="6"/>
      <c r="C374" s="6" t="s">
        <v>63</v>
      </c>
      <c r="D374" s="6" t="s">
        <v>64</v>
      </c>
      <c r="E374" s="6"/>
      <c r="F374" s="6"/>
      <c r="G374" s="18">
        <f>SUM(G375)</f>
        <v>0</v>
      </c>
      <c r="H374" s="33"/>
    </row>
    <row r="375" spans="1:8" s="2" customFormat="1" ht="15.75">
      <c r="A375" s="5"/>
      <c r="B375" s="6"/>
      <c r="C375" s="6"/>
      <c r="D375" s="6"/>
      <c r="E375" s="6" t="s">
        <v>4</v>
      </c>
      <c r="F375" s="6"/>
      <c r="G375" s="18">
        <v>0</v>
      </c>
      <c r="H375" s="33"/>
    </row>
    <row r="376" spans="1:8" s="50" customFormat="1" ht="15.75">
      <c r="A376" s="9"/>
      <c r="B376" s="8" t="s">
        <v>65</v>
      </c>
      <c r="C376" s="8"/>
      <c r="D376" s="8" t="s">
        <v>66</v>
      </c>
      <c r="E376" s="8"/>
      <c r="F376" s="8"/>
      <c r="G376" s="187">
        <f>SUM(G377+G381+G382)</f>
        <v>560</v>
      </c>
      <c r="H376" s="49"/>
    </row>
    <row r="377" spans="1:8" s="2" customFormat="1" ht="15.75">
      <c r="A377" s="5"/>
      <c r="B377" s="6"/>
      <c r="C377" s="6" t="s">
        <v>67</v>
      </c>
      <c r="D377" s="6" t="s">
        <v>68</v>
      </c>
      <c r="E377" s="6"/>
      <c r="F377" s="6"/>
      <c r="G377" s="18">
        <f>SUM(G378:G380)</f>
        <v>400</v>
      </c>
      <c r="H377" s="33"/>
    </row>
    <row r="378" spans="1:8" s="2" customFormat="1" ht="15.75">
      <c r="A378" s="5"/>
      <c r="B378" s="6"/>
      <c r="C378" s="6"/>
      <c r="D378" s="6"/>
      <c r="E378" s="6" t="s">
        <v>69</v>
      </c>
      <c r="F378" s="6"/>
      <c r="G378" s="18">
        <v>150</v>
      </c>
      <c r="H378" s="33"/>
    </row>
    <row r="379" spans="1:8" s="2" customFormat="1" ht="15.75">
      <c r="A379" s="5"/>
      <c r="B379" s="6"/>
      <c r="C379" s="6"/>
      <c r="D379" s="6"/>
      <c r="E379" s="6" t="s">
        <v>313</v>
      </c>
      <c r="F379" s="6"/>
      <c r="G379" s="18">
        <v>150</v>
      </c>
      <c r="H379" s="33"/>
    </row>
    <row r="380" spans="1:8" s="2" customFormat="1" ht="15.75">
      <c r="A380" s="5"/>
      <c r="B380" s="6"/>
      <c r="C380" s="6"/>
      <c r="D380" s="6"/>
      <c r="E380" s="6" t="s">
        <v>70</v>
      </c>
      <c r="F380" s="6"/>
      <c r="G380" s="18">
        <v>100</v>
      </c>
      <c r="H380" s="33"/>
    </row>
    <row r="381" spans="1:8" s="2" customFormat="1" ht="15.75">
      <c r="A381" s="5"/>
      <c r="B381" s="6"/>
      <c r="C381" s="6" t="s">
        <v>72</v>
      </c>
      <c r="D381" s="6" t="s">
        <v>6</v>
      </c>
      <c r="E381" s="6"/>
      <c r="F381" s="6"/>
      <c r="G381" s="18">
        <v>150</v>
      </c>
      <c r="H381" s="33"/>
    </row>
    <row r="382" spans="1:8" s="2" customFormat="1" ht="15.75">
      <c r="A382" s="5"/>
      <c r="B382" s="6"/>
      <c r="C382" s="6" t="s">
        <v>73</v>
      </c>
      <c r="D382" s="6" t="s">
        <v>74</v>
      </c>
      <c r="E382" s="6"/>
      <c r="F382" s="6"/>
      <c r="G382" s="18">
        <f>SUM(G383:G383)</f>
        <v>10</v>
      </c>
      <c r="H382" s="33"/>
    </row>
    <row r="383" spans="1:8" s="2" customFormat="1" ht="15.75">
      <c r="A383" s="5"/>
      <c r="B383" s="6"/>
      <c r="C383" s="6"/>
      <c r="D383" s="6"/>
      <c r="E383" s="6" t="s">
        <v>75</v>
      </c>
      <c r="F383" s="6"/>
      <c r="G383" s="18">
        <v>10</v>
      </c>
      <c r="H383" s="33"/>
    </row>
    <row r="384" spans="1:8" s="50" customFormat="1" ht="15.75">
      <c r="A384" s="9"/>
      <c r="B384" s="8" t="s">
        <v>84</v>
      </c>
      <c r="C384" s="8"/>
      <c r="D384" s="8" t="s">
        <v>85</v>
      </c>
      <c r="E384" s="8"/>
      <c r="F384" s="8"/>
      <c r="G384" s="187">
        <f>SUM(G385)</f>
        <v>190</v>
      </c>
      <c r="H384" s="49"/>
    </row>
    <row r="385" spans="1:8" s="2" customFormat="1" ht="15.75">
      <c r="A385" s="5"/>
      <c r="B385" s="6"/>
      <c r="C385" s="6" t="s">
        <v>86</v>
      </c>
      <c r="D385" s="6" t="s">
        <v>87</v>
      </c>
      <c r="E385" s="6"/>
      <c r="F385" s="6"/>
      <c r="G385" s="18">
        <v>190</v>
      </c>
      <c r="H385" s="33"/>
    </row>
    <row r="386" spans="1:8" s="2" customFormat="1" ht="15.75">
      <c r="A386" s="11"/>
      <c r="B386" s="4"/>
      <c r="C386" s="4"/>
      <c r="D386" s="4"/>
      <c r="E386" s="54"/>
      <c r="F386" s="7"/>
      <c r="G386" s="54"/>
      <c r="H386" s="33"/>
    </row>
    <row r="387" spans="1:8" s="2" customFormat="1" ht="15.75">
      <c r="A387" s="5"/>
      <c r="B387" s="6"/>
      <c r="C387" s="6"/>
      <c r="D387" s="6"/>
      <c r="E387" s="7"/>
      <c r="F387" s="6"/>
      <c r="G387" s="53"/>
      <c r="H387" s="33"/>
    </row>
    <row r="388" spans="1:8" s="2" customFormat="1" ht="15.75">
      <c r="A388" s="5"/>
      <c r="B388" s="6"/>
      <c r="C388" s="6"/>
      <c r="D388" s="6"/>
      <c r="E388" s="7"/>
      <c r="F388" s="6"/>
      <c r="G388" s="53"/>
      <c r="H388" s="33"/>
    </row>
    <row r="389" spans="1:8" s="2" customFormat="1" ht="15.75">
      <c r="A389" s="208" t="s">
        <v>224</v>
      </c>
      <c r="B389" s="209"/>
      <c r="C389" s="209"/>
      <c r="D389" s="209"/>
      <c r="E389" s="228"/>
      <c r="F389" s="210">
        <v>1</v>
      </c>
      <c r="G389" s="229">
        <f>SUM(G390+G397+G401)</f>
        <v>7911</v>
      </c>
      <c r="H389" s="33"/>
    </row>
    <row r="390" spans="1:8" s="2" customFormat="1" ht="15.75">
      <c r="A390" s="11" t="s">
        <v>29</v>
      </c>
      <c r="B390" s="4"/>
      <c r="C390" s="4" t="s">
        <v>11</v>
      </c>
      <c r="D390" s="4"/>
      <c r="E390" s="4"/>
      <c r="F390" s="6"/>
      <c r="G390" s="72">
        <f>SUM(G391)</f>
        <v>1930</v>
      </c>
      <c r="H390" s="33"/>
    </row>
    <row r="391" spans="1:8" s="2" customFormat="1" ht="15.75">
      <c r="A391" s="5"/>
      <c r="B391" s="6" t="s">
        <v>30</v>
      </c>
      <c r="C391" s="6"/>
      <c r="D391" s="6" t="s">
        <v>31</v>
      </c>
      <c r="E391" s="6"/>
      <c r="F391" s="6"/>
      <c r="G391" s="73">
        <f>SUM(G392+G395)</f>
        <v>1930</v>
      </c>
      <c r="H391" s="33"/>
    </row>
    <row r="392" spans="1:8" s="2" customFormat="1" ht="15.75">
      <c r="A392" s="5"/>
      <c r="B392" s="6"/>
      <c r="C392" s="6" t="s">
        <v>32</v>
      </c>
      <c r="D392" s="6" t="s">
        <v>33</v>
      </c>
      <c r="E392" s="6"/>
      <c r="F392" s="6"/>
      <c r="G392" s="18">
        <f>SUM(G393:G394)</f>
        <v>1834</v>
      </c>
      <c r="H392" s="33"/>
    </row>
    <row r="393" spans="1:8" s="2" customFormat="1" ht="15.75">
      <c r="A393" s="5"/>
      <c r="B393" s="6"/>
      <c r="C393" s="6"/>
      <c r="D393" s="6" t="s">
        <v>215</v>
      </c>
      <c r="E393" s="6"/>
      <c r="F393" s="6"/>
      <c r="G393" s="18">
        <v>1644</v>
      </c>
      <c r="H393" s="33"/>
    </row>
    <row r="394" spans="1:8" s="2" customFormat="1" ht="15.75">
      <c r="A394" s="5"/>
      <c r="B394" s="6"/>
      <c r="C394" s="6"/>
      <c r="D394" s="6" t="s">
        <v>372</v>
      </c>
      <c r="E394" s="6"/>
      <c r="F394" s="6"/>
      <c r="G394" s="18">
        <v>190</v>
      </c>
      <c r="H394" s="33"/>
    </row>
    <row r="395" spans="1:8" s="2" customFormat="1" ht="15.75">
      <c r="A395" s="5"/>
      <c r="B395" s="6"/>
      <c r="C395" s="6" t="s">
        <v>252</v>
      </c>
      <c r="D395" s="6" t="s">
        <v>253</v>
      </c>
      <c r="E395" s="6"/>
      <c r="F395" s="6"/>
      <c r="G395" s="18">
        <f>SUM(G396)</f>
        <v>96</v>
      </c>
      <c r="H395" s="33"/>
    </row>
    <row r="396" spans="1:8" s="2" customFormat="1" ht="15.75">
      <c r="A396" s="5"/>
      <c r="B396" s="6"/>
      <c r="C396" s="6"/>
      <c r="D396" s="6" t="s">
        <v>225</v>
      </c>
      <c r="E396" s="6"/>
      <c r="F396" s="6"/>
      <c r="G396" s="18">
        <v>96</v>
      </c>
      <c r="H396" s="33"/>
    </row>
    <row r="397" spans="1:8" s="2" customFormat="1" ht="15.75" customHeight="1">
      <c r="A397" s="11" t="s">
        <v>42</v>
      </c>
      <c r="B397" s="4"/>
      <c r="C397" s="4" t="s">
        <v>43</v>
      </c>
      <c r="D397" s="47"/>
      <c r="E397" s="47"/>
      <c r="F397" s="12"/>
      <c r="G397" s="72">
        <f>SUM(G398:G400)</f>
        <v>482</v>
      </c>
      <c r="H397" s="33"/>
    </row>
    <row r="398" spans="1:9" s="2" customFormat="1" ht="15.75">
      <c r="A398" s="5"/>
      <c r="B398" s="6"/>
      <c r="C398" s="6"/>
      <c r="D398" s="6" t="s">
        <v>22</v>
      </c>
      <c r="E398" s="6"/>
      <c r="F398" s="6"/>
      <c r="G398" s="17">
        <v>447</v>
      </c>
      <c r="H398" s="33"/>
      <c r="I398" s="24"/>
    </row>
    <row r="399" spans="1:9" s="2" customFormat="1" ht="15.75">
      <c r="A399" s="5"/>
      <c r="B399" s="6"/>
      <c r="C399" s="6"/>
      <c r="D399" s="6" t="s">
        <v>46</v>
      </c>
      <c r="E399" s="6"/>
      <c r="F399" s="6"/>
      <c r="G399" s="17">
        <v>16</v>
      </c>
      <c r="H399" s="33"/>
      <c r="I399" s="24"/>
    </row>
    <row r="400" spans="1:9" s="2" customFormat="1" ht="15.75">
      <c r="A400" s="5"/>
      <c r="B400" s="6"/>
      <c r="C400" s="6"/>
      <c r="D400" s="6" t="s">
        <v>47</v>
      </c>
      <c r="E400" s="6"/>
      <c r="F400" s="6"/>
      <c r="G400" s="17">
        <v>19</v>
      </c>
      <c r="H400" s="33"/>
      <c r="I400" s="24"/>
    </row>
    <row r="401" spans="1:8" s="2" customFormat="1" ht="15.75">
      <c r="A401" s="11" t="s">
        <v>44</v>
      </c>
      <c r="B401" s="4"/>
      <c r="C401" s="4" t="s">
        <v>45</v>
      </c>
      <c r="D401" s="48"/>
      <c r="E401" s="4"/>
      <c r="F401" s="6"/>
      <c r="G401" s="72">
        <f>SUM(G402+G410+G413+G418+G421)</f>
        <v>5499</v>
      </c>
      <c r="H401" s="33"/>
    </row>
    <row r="402" spans="1:8" s="50" customFormat="1" ht="15.75">
      <c r="A402" s="9"/>
      <c r="B402" s="8" t="s">
        <v>48</v>
      </c>
      <c r="C402" s="8"/>
      <c r="D402" s="8" t="s">
        <v>3</v>
      </c>
      <c r="E402" s="9"/>
      <c r="F402" s="9"/>
      <c r="G402" s="187">
        <f>SUM(G403)</f>
        <v>2030</v>
      </c>
      <c r="H402" s="49"/>
    </row>
    <row r="403" spans="1:8" s="2" customFormat="1" ht="15.75">
      <c r="A403" s="5"/>
      <c r="B403" s="6"/>
      <c r="C403" s="6" t="s">
        <v>51</v>
      </c>
      <c r="D403" s="6" t="s">
        <v>52</v>
      </c>
      <c r="E403" s="6"/>
      <c r="F403" s="6"/>
      <c r="G403" s="18">
        <f>SUM(G404:G409)</f>
        <v>2030</v>
      </c>
      <c r="H403" s="33"/>
    </row>
    <row r="404" spans="1:8" s="2" customFormat="1" ht="15.75">
      <c r="A404" s="11"/>
      <c r="B404" s="4"/>
      <c r="C404" s="4"/>
      <c r="D404" s="48"/>
      <c r="E404" s="6" t="s">
        <v>53</v>
      </c>
      <c r="F404" s="6"/>
      <c r="G404" s="18">
        <v>10</v>
      </c>
      <c r="H404" s="33"/>
    </row>
    <row r="405" spans="1:8" s="2" customFormat="1" ht="15.75">
      <c r="A405" s="11"/>
      <c r="B405" s="4"/>
      <c r="C405" s="4"/>
      <c r="D405" s="48"/>
      <c r="E405" s="6" t="s">
        <v>54</v>
      </c>
      <c r="F405" s="6"/>
      <c r="G405" s="18">
        <v>0</v>
      </c>
      <c r="H405" s="33"/>
    </row>
    <row r="406" spans="1:8" s="2" customFormat="1" ht="15.75">
      <c r="A406" s="11"/>
      <c r="B406" s="4"/>
      <c r="C406" s="4"/>
      <c r="D406" s="48"/>
      <c r="E406" s="6" t="s">
        <v>55</v>
      </c>
      <c r="F406" s="6"/>
      <c r="G406" s="18">
        <v>1500</v>
      </c>
      <c r="H406" s="33"/>
    </row>
    <row r="407" spans="1:8" s="2" customFormat="1" ht="15.75">
      <c r="A407" s="11"/>
      <c r="B407" s="4"/>
      <c r="C407" s="4"/>
      <c r="D407" s="48"/>
      <c r="E407" s="6" t="s">
        <v>56</v>
      </c>
      <c r="F407" s="6"/>
      <c r="G407" s="18">
        <v>20</v>
      </c>
      <c r="H407" s="33"/>
    </row>
    <row r="408" spans="1:8" s="2" customFormat="1" ht="15.75">
      <c r="A408" s="11"/>
      <c r="B408" s="4"/>
      <c r="C408" s="4"/>
      <c r="D408" s="48"/>
      <c r="E408" s="6" t="s">
        <v>217</v>
      </c>
      <c r="F408" s="6"/>
      <c r="G408" s="18">
        <v>0</v>
      </c>
      <c r="H408" s="33"/>
    </row>
    <row r="409" spans="1:8" s="2" customFormat="1" ht="15.75">
      <c r="A409" s="11"/>
      <c r="B409" s="4"/>
      <c r="C409" s="4"/>
      <c r="D409" s="48"/>
      <c r="E409" s="6" t="s">
        <v>15</v>
      </c>
      <c r="F409" s="6"/>
      <c r="G409" s="18">
        <v>500</v>
      </c>
      <c r="H409" s="33"/>
    </row>
    <row r="410" spans="1:8" s="50" customFormat="1" ht="15.75">
      <c r="A410" s="9"/>
      <c r="B410" s="8" t="s">
        <v>59</v>
      </c>
      <c r="C410" s="8"/>
      <c r="D410" s="8" t="s">
        <v>60</v>
      </c>
      <c r="E410" s="8"/>
      <c r="F410" s="8"/>
      <c r="G410" s="187">
        <f>SUM(G411)</f>
        <v>0</v>
      </c>
      <c r="H410" s="49"/>
    </row>
    <row r="411" spans="1:8" s="2" customFormat="1" ht="15.75">
      <c r="A411" s="5"/>
      <c r="B411" s="6"/>
      <c r="C411" s="6" t="s">
        <v>63</v>
      </c>
      <c r="D411" s="6" t="s">
        <v>64</v>
      </c>
      <c r="E411" s="6"/>
      <c r="F411" s="6"/>
      <c r="G411" s="18">
        <f>SUM(G412)</f>
        <v>0</v>
      </c>
      <c r="H411" s="33"/>
    </row>
    <row r="412" spans="1:8" s="2" customFormat="1" ht="15.75">
      <c r="A412" s="5"/>
      <c r="B412" s="6"/>
      <c r="C412" s="6"/>
      <c r="D412" s="6"/>
      <c r="E412" s="6" t="s">
        <v>4</v>
      </c>
      <c r="F412" s="6"/>
      <c r="G412" s="18">
        <v>0</v>
      </c>
      <c r="H412" s="33"/>
    </row>
    <row r="413" spans="1:8" s="50" customFormat="1" ht="15.75">
      <c r="A413" s="9"/>
      <c r="B413" s="8" t="s">
        <v>65</v>
      </c>
      <c r="C413" s="8"/>
      <c r="D413" s="8" t="s">
        <v>66</v>
      </c>
      <c r="E413" s="8"/>
      <c r="F413" s="8"/>
      <c r="G413" s="187">
        <f>SUM(G414:G415)</f>
        <v>2300</v>
      </c>
      <c r="H413" s="49"/>
    </row>
    <row r="414" spans="1:8" s="2" customFormat="1" ht="15.75">
      <c r="A414" s="5"/>
      <c r="B414" s="6"/>
      <c r="C414" s="6" t="s">
        <v>72</v>
      </c>
      <c r="D414" s="6" t="s">
        <v>6</v>
      </c>
      <c r="E414" s="6"/>
      <c r="F414" s="6"/>
      <c r="G414" s="18">
        <v>2000</v>
      </c>
      <c r="H414" s="33"/>
    </row>
    <row r="415" spans="1:8" s="2" customFormat="1" ht="15.75">
      <c r="A415" s="5"/>
      <c r="B415" s="6"/>
      <c r="C415" s="6" t="s">
        <v>73</v>
      </c>
      <c r="D415" s="6" t="s">
        <v>74</v>
      </c>
      <c r="E415" s="6"/>
      <c r="F415" s="6"/>
      <c r="G415" s="18">
        <f>SUM(G416:G417)</f>
        <v>300</v>
      </c>
      <c r="H415" s="33"/>
    </row>
    <row r="416" spans="1:8" s="2" customFormat="1" ht="15.75">
      <c r="A416" s="5"/>
      <c r="B416" s="6"/>
      <c r="C416" s="6"/>
      <c r="D416" s="6"/>
      <c r="E416" s="6" t="s">
        <v>7</v>
      </c>
      <c r="F416" s="6"/>
      <c r="G416" s="18">
        <v>200</v>
      </c>
      <c r="H416" s="33"/>
    </row>
    <row r="417" spans="1:8" s="2" customFormat="1" ht="15.75">
      <c r="A417" s="5"/>
      <c r="B417" s="6"/>
      <c r="C417" s="6"/>
      <c r="D417" s="6"/>
      <c r="E417" s="6" t="s">
        <v>75</v>
      </c>
      <c r="F417" s="6"/>
      <c r="G417" s="18">
        <v>100</v>
      </c>
      <c r="H417" s="33"/>
    </row>
    <row r="418" spans="1:8" s="50" customFormat="1" ht="15.75">
      <c r="A418" s="9"/>
      <c r="B418" s="8" t="s">
        <v>77</v>
      </c>
      <c r="C418" s="8"/>
      <c r="D418" s="8" t="s">
        <v>78</v>
      </c>
      <c r="E418" s="8"/>
      <c r="F418" s="8"/>
      <c r="G418" s="187">
        <f>SUM(G419)</f>
        <v>0</v>
      </c>
      <c r="H418" s="49"/>
    </row>
    <row r="419" spans="1:8" s="2" customFormat="1" ht="15.75">
      <c r="A419" s="5"/>
      <c r="B419" s="6"/>
      <c r="C419" s="6" t="s">
        <v>79</v>
      </c>
      <c r="D419" s="6" t="s">
        <v>80</v>
      </c>
      <c r="E419" s="6"/>
      <c r="F419" s="6"/>
      <c r="G419" s="18">
        <f>SUM(G420)</f>
        <v>0</v>
      </c>
      <c r="H419" s="33"/>
    </row>
    <row r="420" spans="1:8" s="2" customFormat="1" ht="15.75">
      <c r="A420" s="5"/>
      <c r="B420" s="6"/>
      <c r="C420" s="6"/>
      <c r="D420" s="6"/>
      <c r="E420" s="6" t="s">
        <v>10</v>
      </c>
      <c r="F420" s="6"/>
      <c r="G420" s="18">
        <v>0</v>
      </c>
      <c r="H420" s="33"/>
    </row>
    <row r="421" spans="1:8" s="50" customFormat="1" ht="15.75">
      <c r="A421" s="9"/>
      <c r="B421" s="8" t="s">
        <v>84</v>
      </c>
      <c r="C421" s="8"/>
      <c r="D421" s="8" t="s">
        <v>85</v>
      </c>
      <c r="E421" s="8"/>
      <c r="F421" s="8"/>
      <c r="G421" s="187">
        <f>SUM(G422:G423)</f>
        <v>1169</v>
      </c>
      <c r="H421" s="49"/>
    </row>
    <row r="422" spans="1:8" s="2" customFormat="1" ht="15.75">
      <c r="A422" s="5"/>
      <c r="B422" s="6"/>
      <c r="C422" s="6" t="s">
        <v>86</v>
      </c>
      <c r="D422" s="6" t="s">
        <v>87</v>
      </c>
      <c r="E422" s="6"/>
      <c r="F422" s="6"/>
      <c r="G422" s="18">
        <v>1169</v>
      </c>
      <c r="H422" s="33"/>
    </row>
    <row r="423" spans="1:8" s="2" customFormat="1" ht="15.75">
      <c r="A423" s="5"/>
      <c r="B423" s="6"/>
      <c r="C423" s="6" t="s">
        <v>88</v>
      </c>
      <c r="D423" s="6" t="s">
        <v>89</v>
      </c>
      <c r="E423" s="6"/>
      <c r="F423" s="6"/>
      <c r="G423" s="18">
        <f>SUM(G424:G424)</f>
        <v>0</v>
      </c>
      <c r="H423" s="33"/>
    </row>
    <row r="424" spans="1:8" s="2" customFormat="1" ht="15.75">
      <c r="A424" s="5"/>
      <c r="B424" s="6"/>
      <c r="C424" s="6"/>
      <c r="D424" s="6" t="s">
        <v>91</v>
      </c>
      <c r="E424" s="6"/>
      <c r="F424" s="6"/>
      <c r="G424" s="18">
        <v>0</v>
      </c>
      <c r="H424" s="33"/>
    </row>
    <row r="425" spans="1:8" s="2" customFormat="1" ht="15.75">
      <c r="A425" s="5"/>
      <c r="B425" s="6"/>
      <c r="C425" s="6"/>
      <c r="D425" s="6"/>
      <c r="E425" s="7"/>
      <c r="F425" s="6"/>
      <c r="G425" s="53"/>
      <c r="H425" s="33"/>
    </row>
    <row r="426" spans="1:8" s="2" customFormat="1" ht="15.75">
      <c r="A426" s="5"/>
      <c r="B426" s="6"/>
      <c r="C426" s="6"/>
      <c r="D426" s="6"/>
      <c r="E426" s="7"/>
      <c r="F426" s="6"/>
      <c r="G426" s="53"/>
      <c r="H426" s="33"/>
    </row>
    <row r="427" spans="1:8" s="2" customFormat="1" ht="15.75">
      <c r="A427" s="207" t="s">
        <v>388</v>
      </c>
      <c r="B427" s="209"/>
      <c r="C427" s="209"/>
      <c r="D427" s="209"/>
      <c r="E427" s="228"/>
      <c r="F427" s="210">
        <v>2</v>
      </c>
      <c r="G427" s="229">
        <f>SUM(G428+G434+G438+G472+G476)</f>
        <v>33452</v>
      </c>
      <c r="H427" s="33"/>
    </row>
    <row r="428" spans="1:8" s="2" customFormat="1" ht="15.75">
      <c r="A428" s="11" t="s">
        <v>29</v>
      </c>
      <c r="B428" s="4"/>
      <c r="C428" s="4" t="s">
        <v>11</v>
      </c>
      <c r="D428" s="4"/>
      <c r="E428" s="4"/>
      <c r="F428" s="6"/>
      <c r="G428" s="72">
        <f>SUM(G429)</f>
        <v>2600</v>
      </c>
      <c r="H428" s="33"/>
    </row>
    <row r="429" spans="1:8" s="2" customFormat="1" ht="15.75">
      <c r="A429" s="5"/>
      <c r="B429" s="6" t="s">
        <v>30</v>
      </c>
      <c r="C429" s="6"/>
      <c r="D429" s="6" t="s">
        <v>31</v>
      </c>
      <c r="E429" s="6"/>
      <c r="F429" s="6"/>
      <c r="G429" s="45">
        <f>SUM(G430+G432)</f>
        <v>2600</v>
      </c>
      <c r="H429" s="33"/>
    </row>
    <row r="430" spans="1:8" s="2" customFormat="1" ht="15.75">
      <c r="A430" s="5"/>
      <c r="B430" s="6"/>
      <c r="C430" s="6" t="s">
        <v>32</v>
      </c>
      <c r="D430" s="6" t="s">
        <v>33</v>
      </c>
      <c r="E430" s="6"/>
      <c r="F430" s="6"/>
      <c r="G430" s="18">
        <f>SUM(G431)</f>
        <v>2440</v>
      </c>
      <c r="H430" s="33"/>
    </row>
    <row r="431" spans="1:8" s="2" customFormat="1" ht="15.75">
      <c r="A431" s="5"/>
      <c r="B431" s="6"/>
      <c r="C431" s="6"/>
      <c r="D431" s="6" t="s">
        <v>215</v>
      </c>
      <c r="E431" s="6"/>
      <c r="F431" s="6"/>
      <c r="G431" s="18">
        <v>2440</v>
      </c>
      <c r="H431" s="33"/>
    </row>
    <row r="432" spans="1:8" s="2" customFormat="1" ht="15.75">
      <c r="A432" s="5"/>
      <c r="B432" s="6"/>
      <c r="C432" s="6" t="s">
        <v>252</v>
      </c>
      <c r="D432" s="6" t="s">
        <v>253</v>
      </c>
      <c r="E432" s="6"/>
      <c r="F432" s="6"/>
      <c r="G432" s="18">
        <f>SUM(G433)</f>
        <v>160</v>
      </c>
      <c r="H432" s="33"/>
    </row>
    <row r="433" spans="1:8" s="2" customFormat="1" ht="15.75">
      <c r="A433" s="5"/>
      <c r="B433" s="6"/>
      <c r="C433" s="6"/>
      <c r="D433" s="6" t="s">
        <v>225</v>
      </c>
      <c r="E433" s="6"/>
      <c r="F433" s="6"/>
      <c r="G433" s="18">
        <v>160</v>
      </c>
      <c r="H433" s="33"/>
    </row>
    <row r="434" spans="1:8" s="2" customFormat="1" ht="15.75" customHeight="1">
      <c r="A434" s="11" t="s">
        <v>42</v>
      </c>
      <c r="B434" s="4"/>
      <c r="C434" s="4" t="s">
        <v>43</v>
      </c>
      <c r="D434" s="47"/>
      <c r="E434" s="47"/>
      <c r="F434" s="12"/>
      <c r="G434" s="72">
        <f>SUM(G435:G437)</f>
        <v>698</v>
      </c>
      <c r="H434" s="33"/>
    </row>
    <row r="435" spans="1:9" s="2" customFormat="1" ht="15.75">
      <c r="A435" s="5"/>
      <c r="B435" s="6"/>
      <c r="C435" s="6"/>
      <c r="D435" s="6" t="s">
        <v>22</v>
      </c>
      <c r="E435" s="6"/>
      <c r="F435" s="6"/>
      <c r="G435" s="17">
        <v>640</v>
      </c>
      <c r="H435" s="33"/>
      <c r="I435" s="24"/>
    </row>
    <row r="436" spans="1:9" s="2" customFormat="1" ht="15.75">
      <c r="A436" s="5"/>
      <c r="B436" s="6"/>
      <c r="C436" s="6"/>
      <c r="D436" s="6" t="s">
        <v>46</v>
      </c>
      <c r="E436" s="6"/>
      <c r="F436" s="6"/>
      <c r="G436" s="17">
        <v>27</v>
      </c>
      <c r="H436" s="33"/>
      <c r="I436" s="24"/>
    </row>
    <row r="437" spans="1:9" s="2" customFormat="1" ht="15.75">
      <c r="A437" s="5"/>
      <c r="B437" s="6"/>
      <c r="C437" s="6"/>
      <c r="D437" s="6" t="s">
        <v>47</v>
      </c>
      <c r="E437" s="6"/>
      <c r="F437" s="6"/>
      <c r="G437" s="17">
        <v>31</v>
      </c>
      <c r="H437" s="33"/>
      <c r="I437" s="24"/>
    </row>
    <row r="438" spans="1:8" s="2" customFormat="1" ht="15.75">
      <c r="A438" s="11" t="s">
        <v>44</v>
      </c>
      <c r="B438" s="4"/>
      <c r="C438" s="4" t="s">
        <v>45</v>
      </c>
      <c r="D438" s="48"/>
      <c r="E438" s="4"/>
      <c r="F438" s="6"/>
      <c r="G438" s="72">
        <f>SUM(G439+G449+G454+G464+G467)</f>
        <v>14024</v>
      </c>
      <c r="H438" s="33"/>
    </row>
    <row r="439" spans="1:8" s="50" customFormat="1" ht="15.75">
      <c r="A439" s="9"/>
      <c r="B439" s="8" t="s">
        <v>48</v>
      </c>
      <c r="C439" s="8"/>
      <c r="D439" s="8" t="s">
        <v>3</v>
      </c>
      <c r="E439" s="9"/>
      <c r="F439" s="9"/>
      <c r="G439" s="187">
        <f>SUM(G440+G442)</f>
        <v>2250</v>
      </c>
      <c r="H439" s="49"/>
    </row>
    <row r="440" spans="1:8" s="50" customFormat="1" ht="15.75">
      <c r="A440" s="9"/>
      <c r="B440" s="8"/>
      <c r="C440" s="8" t="s">
        <v>49</v>
      </c>
      <c r="D440" s="8" t="s">
        <v>50</v>
      </c>
      <c r="E440" s="9"/>
      <c r="F440" s="9"/>
      <c r="G440" s="19">
        <f>SUM(G441)</f>
        <v>40</v>
      </c>
      <c r="H440" s="49"/>
    </row>
    <row r="441" spans="1:8" s="50" customFormat="1" ht="15.75">
      <c r="A441" s="9"/>
      <c r="B441" s="8"/>
      <c r="C441" s="8"/>
      <c r="D441" s="8"/>
      <c r="E441" s="9" t="s">
        <v>305</v>
      </c>
      <c r="F441" s="9"/>
      <c r="G441" s="19">
        <v>40</v>
      </c>
      <c r="H441" s="49"/>
    </row>
    <row r="442" spans="1:8" s="2" customFormat="1" ht="15.75">
      <c r="A442" s="5"/>
      <c r="B442" s="6"/>
      <c r="C442" s="6" t="s">
        <v>51</v>
      </c>
      <c r="D442" s="6" t="s">
        <v>52</v>
      </c>
      <c r="E442" s="6"/>
      <c r="F442" s="6"/>
      <c r="G442" s="18">
        <f>SUM(G443:G448)</f>
        <v>2210</v>
      </c>
      <c r="H442" s="33"/>
    </row>
    <row r="443" spans="1:8" s="2" customFormat="1" ht="15.75">
      <c r="A443" s="11"/>
      <c r="B443" s="4"/>
      <c r="C443" s="4"/>
      <c r="D443" s="48"/>
      <c r="E443" s="6" t="s">
        <v>53</v>
      </c>
      <c r="F443" s="6"/>
      <c r="G443" s="18">
        <v>50</v>
      </c>
      <c r="H443" s="33"/>
    </row>
    <row r="444" spans="1:8" s="2" customFormat="1" ht="15.75">
      <c r="A444" s="11"/>
      <c r="B444" s="4"/>
      <c r="C444" s="4"/>
      <c r="D444" s="48"/>
      <c r="E444" s="6" t="s">
        <v>54</v>
      </c>
      <c r="F444" s="6"/>
      <c r="G444" s="18">
        <v>0</v>
      </c>
      <c r="H444" s="33"/>
    </row>
    <row r="445" spans="1:8" s="2" customFormat="1" ht="15.75">
      <c r="A445" s="11"/>
      <c r="B445" s="4"/>
      <c r="C445" s="4"/>
      <c r="D445" s="48"/>
      <c r="E445" s="6" t="s">
        <v>55</v>
      </c>
      <c r="F445" s="6"/>
      <c r="G445" s="18">
        <v>0</v>
      </c>
      <c r="H445" s="33"/>
    </row>
    <row r="446" spans="1:8" s="2" customFormat="1" ht="15.75">
      <c r="A446" s="11"/>
      <c r="B446" s="4"/>
      <c r="C446" s="4"/>
      <c r="D446" s="48"/>
      <c r="E446" s="6" t="s">
        <v>56</v>
      </c>
      <c r="F446" s="6"/>
      <c r="G446" s="18">
        <v>60</v>
      </c>
      <c r="H446" s="33"/>
    </row>
    <row r="447" spans="1:8" s="2" customFormat="1" ht="15.75">
      <c r="A447" s="11"/>
      <c r="B447" s="4"/>
      <c r="C447" s="4"/>
      <c r="D447" s="48"/>
      <c r="E447" s="6" t="s">
        <v>217</v>
      </c>
      <c r="F447" s="6"/>
      <c r="G447" s="18">
        <v>100</v>
      </c>
      <c r="H447" s="33"/>
    </row>
    <row r="448" spans="1:8" s="2" customFormat="1" ht="15.75">
      <c r="A448" s="11"/>
      <c r="B448" s="4"/>
      <c r="C448" s="4"/>
      <c r="D448" s="48"/>
      <c r="E448" s="6" t="s">
        <v>15</v>
      </c>
      <c r="F448" s="6"/>
      <c r="G448" s="18">
        <v>2000</v>
      </c>
      <c r="H448" s="33"/>
    </row>
    <row r="449" spans="1:8" s="50" customFormat="1" ht="15.75">
      <c r="A449" s="9"/>
      <c r="B449" s="8" t="s">
        <v>59</v>
      </c>
      <c r="C449" s="8"/>
      <c r="D449" s="8" t="s">
        <v>60</v>
      </c>
      <c r="E449" s="8"/>
      <c r="F449" s="8"/>
      <c r="G449" s="187">
        <f>SUM(G450+G452)</f>
        <v>84</v>
      </c>
      <c r="H449" s="49"/>
    </row>
    <row r="450" spans="1:8" s="50" customFormat="1" ht="15.75">
      <c r="A450" s="9"/>
      <c r="B450" s="8"/>
      <c r="C450" s="8" t="s">
        <v>61</v>
      </c>
      <c r="D450" s="8" t="s">
        <v>62</v>
      </c>
      <c r="E450" s="8"/>
      <c r="F450" s="8"/>
      <c r="G450" s="187">
        <f>SUM(G451)</f>
        <v>84</v>
      </c>
      <c r="H450" s="49"/>
    </row>
    <row r="451" spans="1:8" s="50" customFormat="1" ht="15.75">
      <c r="A451" s="9"/>
      <c r="B451" s="8"/>
      <c r="C451" s="8"/>
      <c r="D451" s="8"/>
      <c r="E451" s="50" t="s">
        <v>62</v>
      </c>
      <c r="F451" s="8"/>
      <c r="G451" s="187">
        <v>84</v>
      </c>
      <c r="H451" s="49"/>
    </row>
    <row r="452" spans="1:8" s="2" customFormat="1" ht="15.75">
      <c r="A452" s="5"/>
      <c r="B452" s="6"/>
      <c r="C452" s="6" t="s">
        <v>63</v>
      </c>
      <c r="D452" s="6" t="s">
        <v>64</v>
      </c>
      <c r="E452" s="6"/>
      <c r="F452" s="6"/>
      <c r="G452" s="18">
        <f>SUM(G453)</f>
        <v>0</v>
      </c>
      <c r="H452" s="33"/>
    </row>
    <row r="453" spans="1:8" s="2" customFormat="1" ht="15.75">
      <c r="A453" s="5"/>
      <c r="B453" s="6"/>
      <c r="C453" s="6"/>
      <c r="D453" s="6"/>
      <c r="E453" s="6" t="s">
        <v>4</v>
      </c>
      <c r="F453" s="6"/>
      <c r="G453" s="18">
        <v>0</v>
      </c>
      <c r="H453" s="33"/>
    </row>
    <row r="454" spans="1:8" s="50" customFormat="1" ht="15.75">
      <c r="A454" s="9"/>
      <c r="B454" s="8" t="s">
        <v>65</v>
      </c>
      <c r="C454" s="8"/>
      <c r="D454" s="8" t="s">
        <v>66</v>
      </c>
      <c r="E454" s="8"/>
      <c r="F454" s="8"/>
      <c r="G454" s="187">
        <f>SUM(G455+G459+G460)</f>
        <v>5900</v>
      </c>
      <c r="H454" s="49"/>
    </row>
    <row r="455" spans="1:8" s="50" customFormat="1" ht="15.75">
      <c r="A455" s="9"/>
      <c r="B455" s="8"/>
      <c r="C455" s="8" t="s">
        <v>67</v>
      </c>
      <c r="D455" s="8" t="s">
        <v>68</v>
      </c>
      <c r="E455" s="8"/>
      <c r="F455" s="8"/>
      <c r="G455" s="19">
        <f>SUM(G456:G458)</f>
        <v>1150</v>
      </c>
      <c r="H455" s="49"/>
    </row>
    <row r="456" spans="1:8" s="50" customFormat="1" ht="15.75">
      <c r="A456" s="9"/>
      <c r="B456" s="8"/>
      <c r="C456" s="8"/>
      <c r="D456" s="8" t="s">
        <v>365</v>
      </c>
      <c r="E456" s="8"/>
      <c r="F456" s="8"/>
      <c r="G456" s="19">
        <v>250</v>
      </c>
      <c r="H456" s="49"/>
    </row>
    <row r="457" spans="1:8" s="50" customFormat="1" ht="15.75">
      <c r="A457" s="9"/>
      <c r="B457" s="8"/>
      <c r="C457" s="8"/>
      <c r="D457" s="8" t="s">
        <v>70</v>
      </c>
      <c r="E457" s="8"/>
      <c r="F457" s="8"/>
      <c r="G457" s="19">
        <v>0</v>
      </c>
      <c r="H457" s="49"/>
    </row>
    <row r="458" spans="1:8" s="50" customFormat="1" ht="15.75">
      <c r="A458" s="9"/>
      <c r="B458" s="8"/>
      <c r="C458" s="8"/>
      <c r="D458" s="8" t="s">
        <v>366</v>
      </c>
      <c r="E458" s="8"/>
      <c r="F458" s="8"/>
      <c r="G458" s="19">
        <v>900</v>
      </c>
      <c r="H458" s="49"/>
    </row>
    <row r="459" spans="1:8" s="2" customFormat="1" ht="15.75">
      <c r="A459" s="5"/>
      <c r="B459" s="6"/>
      <c r="C459" s="6" t="s">
        <v>72</v>
      </c>
      <c r="D459" s="6" t="s">
        <v>6</v>
      </c>
      <c r="E459" s="6"/>
      <c r="F459" s="6"/>
      <c r="G459" s="18">
        <v>900</v>
      </c>
      <c r="H459" s="33"/>
    </row>
    <row r="460" spans="1:8" s="2" customFormat="1" ht="15.75">
      <c r="A460" s="5"/>
      <c r="B460" s="6"/>
      <c r="C460" s="6" t="s">
        <v>73</v>
      </c>
      <c r="D460" s="6" t="s">
        <v>74</v>
      </c>
      <c r="E460" s="6"/>
      <c r="F460" s="6"/>
      <c r="G460" s="18">
        <f>SUM(G461:G463)</f>
        <v>3850</v>
      </c>
      <c r="H460" s="33"/>
    </row>
    <row r="461" spans="1:8" s="2" customFormat="1" ht="15.75">
      <c r="A461" s="5"/>
      <c r="B461" s="6"/>
      <c r="C461" s="6"/>
      <c r="D461" s="6"/>
      <c r="E461" s="6" t="s">
        <v>7</v>
      </c>
      <c r="F461" s="6"/>
      <c r="G461" s="18">
        <v>50</v>
      </c>
      <c r="H461" s="33"/>
    </row>
    <row r="462" spans="1:8" s="2" customFormat="1" ht="15.75">
      <c r="A462" s="5"/>
      <c r="B462" s="6"/>
      <c r="C462" s="6"/>
      <c r="D462" s="6"/>
      <c r="E462" s="6" t="s">
        <v>75</v>
      </c>
      <c r="F462" s="6"/>
      <c r="G462" s="18">
        <v>3500</v>
      </c>
      <c r="H462" s="33"/>
    </row>
    <row r="463" spans="1:8" s="2" customFormat="1" ht="15.75">
      <c r="A463" s="5"/>
      <c r="B463" s="6"/>
      <c r="C463" s="6"/>
      <c r="D463" s="6"/>
      <c r="E463" s="6" t="s">
        <v>218</v>
      </c>
      <c r="F463" s="6"/>
      <c r="G463" s="18">
        <v>300</v>
      </c>
      <c r="H463" s="33"/>
    </row>
    <row r="464" spans="1:8" s="50" customFormat="1" ht="15.75">
      <c r="A464" s="9"/>
      <c r="B464" s="8" t="s">
        <v>77</v>
      </c>
      <c r="C464" s="8"/>
      <c r="D464" s="8" t="s">
        <v>78</v>
      </c>
      <c r="E464" s="8"/>
      <c r="F464" s="8"/>
      <c r="G464" s="187">
        <f>SUM(G465)</f>
        <v>10</v>
      </c>
      <c r="H464" s="49"/>
    </row>
    <row r="465" spans="1:8" s="2" customFormat="1" ht="15.75">
      <c r="A465" s="5"/>
      <c r="B465" s="6"/>
      <c r="C465" s="6" t="s">
        <v>81</v>
      </c>
      <c r="D465" s="6" t="s">
        <v>367</v>
      </c>
      <c r="E465" s="6"/>
      <c r="F465" s="6"/>
      <c r="G465" s="18">
        <f>SUM(G466)</f>
        <v>10</v>
      </c>
      <c r="H465" s="33"/>
    </row>
    <row r="466" spans="1:8" s="2" customFormat="1" ht="15.75">
      <c r="A466" s="5"/>
      <c r="B466" s="6"/>
      <c r="C466" s="6"/>
      <c r="D466" s="6"/>
      <c r="E466" s="6" t="s">
        <v>368</v>
      </c>
      <c r="F466" s="6"/>
      <c r="G466" s="18">
        <v>10</v>
      </c>
      <c r="H466" s="33"/>
    </row>
    <row r="467" spans="1:8" s="50" customFormat="1" ht="15.75">
      <c r="A467" s="9"/>
      <c r="B467" s="8" t="s">
        <v>84</v>
      </c>
      <c r="C467" s="8"/>
      <c r="D467" s="8" t="s">
        <v>85</v>
      </c>
      <c r="E467" s="8"/>
      <c r="F467" s="8"/>
      <c r="G467" s="187">
        <f>SUM(G468:G470)</f>
        <v>5780</v>
      </c>
      <c r="H467" s="49"/>
    </row>
    <row r="468" spans="1:8" s="2" customFormat="1" ht="15.75">
      <c r="A468" s="5"/>
      <c r="B468" s="6"/>
      <c r="C468" s="6" t="s">
        <v>86</v>
      </c>
      <c r="D468" s="6" t="s">
        <v>87</v>
      </c>
      <c r="E468" s="6"/>
      <c r="F468" s="6"/>
      <c r="G468" s="18">
        <v>2280</v>
      </c>
      <c r="H468" s="33"/>
    </row>
    <row r="469" spans="1:8" s="2" customFormat="1" ht="15.75">
      <c r="A469" s="5"/>
      <c r="B469" s="6"/>
      <c r="C469" s="6" t="s">
        <v>369</v>
      </c>
      <c r="D469" s="6" t="s">
        <v>370</v>
      </c>
      <c r="E469" s="6"/>
      <c r="F469" s="6"/>
      <c r="G469" s="18">
        <v>3000</v>
      </c>
      <c r="H469" s="33"/>
    </row>
    <row r="470" spans="1:8" s="2" customFormat="1" ht="15.75">
      <c r="A470" s="5"/>
      <c r="B470" s="6"/>
      <c r="C470" s="6" t="s">
        <v>88</v>
      </c>
      <c r="D470" s="6" t="s">
        <v>89</v>
      </c>
      <c r="E470" s="6"/>
      <c r="F470" s="6"/>
      <c r="G470" s="18">
        <f>SUM(G471)</f>
        <v>500</v>
      </c>
      <c r="H470" s="33"/>
    </row>
    <row r="471" spans="1:8" s="2" customFormat="1" ht="15.75">
      <c r="A471" s="5"/>
      <c r="B471" s="6"/>
      <c r="C471" s="6"/>
      <c r="D471" s="6" t="s">
        <v>91</v>
      </c>
      <c r="E471" s="6"/>
      <c r="F471" s="6"/>
      <c r="G471" s="18">
        <v>500</v>
      </c>
      <c r="H471" s="33"/>
    </row>
    <row r="472" spans="1:8" s="2" customFormat="1" ht="15.75">
      <c r="A472" s="11" t="s">
        <v>125</v>
      </c>
      <c r="B472" s="4"/>
      <c r="C472" s="4" t="s">
        <v>126</v>
      </c>
      <c r="D472" s="4"/>
      <c r="E472" s="54"/>
      <c r="F472" s="7"/>
      <c r="G472" s="224">
        <f>SUM(G473:G475)</f>
        <v>16130</v>
      </c>
      <c r="H472" s="54"/>
    </row>
    <row r="473" spans="1:8" s="2" customFormat="1" ht="15.75">
      <c r="A473" s="5"/>
      <c r="B473" s="6" t="s">
        <v>127</v>
      </c>
      <c r="C473" s="6"/>
      <c r="D473" s="6" t="s">
        <v>128</v>
      </c>
      <c r="E473" s="7"/>
      <c r="F473" s="7"/>
      <c r="G473" s="227">
        <v>12700</v>
      </c>
      <c r="H473" s="69"/>
    </row>
    <row r="474" spans="1:8" s="2" customFormat="1" ht="15.75">
      <c r="A474" s="5"/>
      <c r="B474" s="6" t="s">
        <v>346</v>
      </c>
      <c r="C474" s="6"/>
      <c r="D474" s="6" t="s">
        <v>347</v>
      </c>
      <c r="E474" s="7"/>
      <c r="F474" s="7"/>
      <c r="G474" s="227">
        <v>0</v>
      </c>
      <c r="H474" s="69"/>
    </row>
    <row r="475" spans="1:8" s="2" customFormat="1" ht="15.75">
      <c r="A475" s="5"/>
      <c r="B475" s="6" t="s">
        <v>129</v>
      </c>
      <c r="C475" s="6"/>
      <c r="D475" s="6" t="s">
        <v>130</v>
      </c>
      <c r="E475" s="7"/>
      <c r="F475" s="7"/>
      <c r="G475" s="227">
        <v>3430</v>
      </c>
      <c r="H475" s="69"/>
    </row>
    <row r="476" spans="1:8" s="2" customFormat="1" ht="15.75">
      <c r="A476" s="11" t="s">
        <v>131</v>
      </c>
      <c r="B476" s="4"/>
      <c r="C476" s="4" t="s">
        <v>132</v>
      </c>
      <c r="D476" s="4"/>
      <c r="E476" s="54"/>
      <c r="F476" s="7"/>
      <c r="G476" s="224">
        <f>SUM(G477:G478)</f>
        <v>0</v>
      </c>
      <c r="H476" s="54"/>
    </row>
    <row r="477" spans="1:8" s="2" customFormat="1" ht="15.75">
      <c r="A477" s="5"/>
      <c r="B477" s="6" t="s">
        <v>133</v>
      </c>
      <c r="C477" s="6"/>
      <c r="D477" s="6" t="s">
        <v>137</v>
      </c>
      <c r="E477" s="7"/>
      <c r="F477" s="6"/>
      <c r="G477" s="225">
        <v>0</v>
      </c>
      <c r="H477" s="53"/>
    </row>
    <row r="478" spans="1:8" s="2" customFormat="1" ht="15.75">
      <c r="A478" s="5"/>
      <c r="B478" s="6" t="s">
        <v>136</v>
      </c>
      <c r="C478" s="6"/>
      <c r="D478" s="6" t="s">
        <v>140</v>
      </c>
      <c r="E478" s="7"/>
      <c r="F478" s="6"/>
      <c r="G478" s="225">
        <v>0</v>
      </c>
      <c r="H478" s="53"/>
    </row>
    <row r="479" spans="1:8" s="2" customFormat="1" ht="15.75">
      <c r="A479" s="5"/>
      <c r="B479" s="6"/>
      <c r="C479" s="6"/>
      <c r="D479" s="6"/>
      <c r="E479" s="7"/>
      <c r="F479" s="7"/>
      <c r="G479" s="69"/>
      <c r="H479" s="33"/>
    </row>
    <row r="480" spans="1:8" s="2" customFormat="1" ht="15.75">
      <c r="A480" s="5"/>
      <c r="B480" s="6"/>
      <c r="C480" s="6"/>
      <c r="D480" s="6"/>
      <c r="E480" s="7"/>
      <c r="F480" s="6"/>
      <c r="G480" s="53"/>
      <c r="H480" s="33"/>
    </row>
    <row r="481" spans="1:8" s="2" customFormat="1" ht="15.75">
      <c r="A481" s="5"/>
      <c r="B481" s="6"/>
      <c r="C481" s="6"/>
      <c r="D481" s="6"/>
      <c r="E481" s="7"/>
      <c r="F481" s="6"/>
      <c r="G481" s="53"/>
      <c r="H481" s="33"/>
    </row>
    <row r="482" spans="1:8" s="13" customFormat="1" ht="15.75">
      <c r="A482" s="208" t="s">
        <v>356</v>
      </c>
      <c r="B482" s="212"/>
      <c r="C482" s="212"/>
      <c r="D482" s="212"/>
      <c r="E482" s="212"/>
      <c r="F482" s="212"/>
      <c r="G482" s="213">
        <f>SUM(G483+G488)</f>
        <v>3000</v>
      </c>
      <c r="H482" s="43"/>
    </row>
    <row r="483" spans="1:8" s="2" customFormat="1" ht="15.75">
      <c r="A483" s="11" t="s">
        <v>44</v>
      </c>
      <c r="B483" s="4"/>
      <c r="C483" s="4" t="s">
        <v>45</v>
      </c>
      <c r="D483" s="48"/>
      <c r="E483" s="4"/>
      <c r="F483" s="6"/>
      <c r="G483" s="72">
        <f>SUM(G484+G486)</f>
        <v>3000</v>
      </c>
      <c r="H483" s="33"/>
    </row>
    <row r="484" spans="1:8" s="50" customFormat="1" ht="15.75">
      <c r="A484" s="9"/>
      <c r="B484" s="8" t="s">
        <v>65</v>
      </c>
      <c r="C484" s="8"/>
      <c r="D484" s="8" t="s">
        <v>66</v>
      </c>
      <c r="E484" s="8"/>
      <c r="F484" s="8"/>
      <c r="G484" s="187">
        <f>SUM(G485)</f>
        <v>2362</v>
      </c>
      <c r="H484" s="49"/>
    </row>
    <row r="485" spans="1:8" s="2" customFormat="1" ht="15.75">
      <c r="A485" s="5"/>
      <c r="B485" s="6"/>
      <c r="C485" s="6" t="s">
        <v>72</v>
      </c>
      <c r="D485" s="6" t="s">
        <v>6</v>
      </c>
      <c r="E485" s="6"/>
      <c r="F485" s="6"/>
      <c r="G485" s="18">
        <v>2362</v>
      </c>
      <c r="H485" s="33"/>
    </row>
    <row r="486" spans="1:8" s="50" customFormat="1" ht="15.75">
      <c r="A486" s="9"/>
      <c r="B486" s="8" t="s">
        <v>84</v>
      </c>
      <c r="C486" s="8"/>
      <c r="D486" s="8" t="s">
        <v>85</v>
      </c>
      <c r="E486" s="8"/>
      <c r="F486" s="8"/>
      <c r="G486" s="187">
        <f>SUM(G487)</f>
        <v>638</v>
      </c>
      <c r="H486" s="49"/>
    </row>
    <row r="487" spans="1:8" s="2" customFormat="1" ht="15.75">
      <c r="A487" s="5"/>
      <c r="B487" s="6"/>
      <c r="C487" s="6" t="s">
        <v>86</v>
      </c>
      <c r="D487" s="6" t="s">
        <v>87</v>
      </c>
      <c r="E487" s="6"/>
      <c r="F487" s="6"/>
      <c r="G487" s="18">
        <v>638</v>
      </c>
      <c r="H487" s="33"/>
    </row>
    <row r="488" spans="1:8" s="2" customFormat="1" ht="15.75">
      <c r="A488" s="11" t="s">
        <v>131</v>
      </c>
      <c r="B488" s="4"/>
      <c r="C488" s="4" t="s">
        <v>132</v>
      </c>
      <c r="D488" s="4"/>
      <c r="E488" s="54"/>
      <c r="F488" s="7"/>
      <c r="G488" s="224">
        <f>SUM(G489:G491)</f>
        <v>0</v>
      </c>
      <c r="H488" s="54"/>
    </row>
    <row r="489" spans="1:8" s="2" customFormat="1" ht="15.75">
      <c r="A489" s="5"/>
      <c r="B489" s="6" t="s">
        <v>133</v>
      </c>
      <c r="C489" s="6"/>
      <c r="D489" s="6" t="s">
        <v>137</v>
      </c>
      <c r="E489" s="7"/>
      <c r="F489" s="7"/>
      <c r="G489" s="227">
        <v>0</v>
      </c>
      <c r="H489" s="69"/>
    </row>
    <row r="490" spans="1:8" s="2" customFormat="1" ht="15.75">
      <c r="A490" s="5"/>
      <c r="B490" s="6" t="s">
        <v>136</v>
      </c>
      <c r="C490" s="6"/>
      <c r="D490" s="6" t="s">
        <v>140</v>
      </c>
      <c r="E490" s="7"/>
      <c r="F490" s="7"/>
      <c r="G490" s="227">
        <v>0</v>
      </c>
      <c r="H490" s="69"/>
    </row>
    <row r="491" spans="1:8" s="2" customFormat="1" ht="15.75">
      <c r="A491" s="5"/>
      <c r="B491" s="6"/>
      <c r="C491" s="6"/>
      <c r="D491" s="6"/>
      <c r="E491" s="7"/>
      <c r="F491" s="7"/>
      <c r="G491" s="69"/>
      <c r="H491" s="33"/>
    </row>
    <row r="492" spans="1:8" s="2" customFormat="1" ht="15.75">
      <c r="A492" s="11"/>
      <c r="B492" s="4"/>
      <c r="C492" s="6"/>
      <c r="D492" s="6"/>
      <c r="E492" s="6"/>
      <c r="F492" s="6"/>
      <c r="G492" s="18"/>
      <c r="H492" s="33"/>
    </row>
    <row r="493" spans="1:8" s="2" customFormat="1" ht="15.75">
      <c r="A493" s="208" t="s">
        <v>232</v>
      </c>
      <c r="B493" s="212"/>
      <c r="C493" s="209"/>
      <c r="D493" s="209"/>
      <c r="E493" s="209"/>
      <c r="F493" s="209"/>
      <c r="G493" s="213">
        <f>SUM(G494+G500+G504)</f>
        <v>0</v>
      </c>
      <c r="H493" s="33"/>
    </row>
    <row r="494" spans="1:8" s="2" customFormat="1" ht="15.75">
      <c r="A494" s="11" t="s">
        <v>29</v>
      </c>
      <c r="B494" s="4"/>
      <c r="C494" s="4" t="s">
        <v>11</v>
      </c>
      <c r="D494" s="4"/>
      <c r="E494" s="4"/>
      <c r="F494" s="6">
        <v>0</v>
      </c>
      <c r="G494" s="72">
        <f>SUM(G495)</f>
        <v>0</v>
      </c>
      <c r="H494" s="33"/>
    </row>
    <row r="495" spans="1:8" s="2" customFormat="1" ht="15.75">
      <c r="A495" s="5"/>
      <c r="B495" s="6" t="s">
        <v>30</v>
      </c>
      <c r="C495" s="6"/>
      <c r="D495" s="6" t="s">
        <v>31</v>
      </c>
      <c r="E495" s="6"/>
      <c r="F495" s="6"/>
      <c r="G495" s="18">
        <f>SUM(G496)</f>
        <v>0</v>
      </c>
      <c r="H495" s="33"/>
    </row>
    <row r="496" spans="1:8" s="2" customFormat="1" ht="15.75">
      <c r="A496" s="5"/>
      <c r="B496" s="6"/>
      <c r="C496" s="6" t="s">
        <v>32</v>
      </c>
      <c r="D496" s="6" t="s">
        <v>33</v>
      </c>
      <c r="E496" s="6"/>
      <c r="F496" s="6"/>
      <c r="G496" s="18">
        <f>SUM(G497:G498)</f>
        <v>0</v>
      </c>
      <c r="H496" s="33"/>
    </row>
    <row r="497" spans="1:8" s="2" customFormat="1" ht="15.75">
      <c r="A497" s="5"/>
      <c r="B497" s="6"/>
      <c r="C497" s="6"/>
      <c r="D497" s="6" t="s">
        <v>215</v>
      </c>
      <c r="E497" s="6"/>
      <c r="F497" s="6"/>
      <c r="G497" s="18">
        <v>0</v>
      </c>
      <c r="H497" s="33"/>
    </row>
    <row r="498" spans="1:8" s="2" customFormat="1" ht="15.75">
      <c r="A498" s="5"/>
      <c r="B498" s="6"/>
      <c r="C498" s="6"/>
      <c r="D498" s="6" t="s">
        <v>225</v>
      </c>
      <c r="E498" s="6"/>
      <c r="F498" s="6"/>
      <c r="G498" s="18">
        <v>0</v>
      </c>
      <c r="H498" s="33"/>
    </row>
    <row r="499" spans="1:8" s="2" customFormat="1" ht="15.75">
      <c r="A499" s="5"/>
      <c r="B499" s="6"/>
      <c r="C499" s="6"/>
      <c r="D499" s="6" t="s">
        <v>396</v>
      </c>
      <c r="E499" s="6"/>
      <c r="F499" s="6"/>
      <c r="G499" s="18">
        <v>0</v>
      </c>
      <c r="H499" s="33"/>
    </row>
    <row r="500" spans="1:8" s="2" customFormat="1" ht="15.75" customHeight="1">
      <c r="A500" s="11" t="s">
        <v>42</v>
      </c>
      <c r="B500" s="4"/>
      <c r="C500" s="4" t="s">
        <v>43</v>
      </c>
      <c r="D500" s="47"/>
      <c r="E500" s="47"/>
      <c r="F500" s="12"/>
      <c r="G500" s="72">
        <f>SUM(G501:G503)</f>
        <v>0</v>
      </c>
      <c r="H500" s="33"/>
    </row>
    <row r="501" spans="1:9" s="2" customFormat="1" ht="15.75">
      <c r="A501" s="5"/>
      <c r="B501" s="6"/>
      <c r="C501" s="6"/>
      <c r="D501" s="6" t="s">
        <v>22</v>
      </c>
      <c r="E501" s="6"/>
      <c r="F501" s="6"/>
      <c r="G501" s="17">
        <v>0</v>
      </c>
      <c r="H501" s="33"/>
      <c r="I501" s="24"/>
    </row>
    <row r="502" spans="1:9" s="2" customFormat="1" ht="15.75">
      <c r="A502" s="5"/>
      <c r="B502" s="6"/>
      <c r="C502" s="6"/>
      <c r="D502" s="6" t="s">
        <v>46</v>
      </c>
      <c r="E502" s="6"/>
      <c r="F502" s="6"/>
      <c r="G502" s="17">
        <v>0</v>
      </c>
      <c r="H502" s="33"/>
      <c r="I502" s="24"/>
    </row>
    <row r="503" spans="1:9" s="2" customFormat="1" ht="15.75">
      <c r="A503" s="5"/>
      <c r="B503" s="6"/>
      <c r="C503" s="6"/>
      <c r="D503" s="6" t="s">
        <v>47</v>
      </c>
      <c r="E503" s="6"/>
      <c r="F503" s="6"/>
      <c r="G503" s="17">
        <v>0</v>
      </c>
      <c r="H503" s="33"/>
      <c r="I503" s="24"/>
    </row>
    <row r="504" spans="1:8" s="2" customFormat="1" ht="15.75">
      <c r="A504" s="11" t="s">
        <v>44</v>
      </c>
      <c r="B504" s="4"/>
      <c r="C504" s="4" t="s">
        <v>45</v>
      </c>
      <c r="D504" s="48"/>
      <c r="E504" s="4"/>
      <c r="F504" s="6"/>
      <c r="G504" s="72">
        <f>SUM(G505+G509+G511)</f>
        <v>0</v>
      </c>
      <c r="H504" s="33"/>
    </row>
    <row r="505" spans="1:8" s="50" customFormat="1" ht="15.75">
      <c r="A505" s="9"/>
      <c r="B505" s="8" t="s">
        <v>48</v>
      </c>
      <c r="C505" s="8"/>
      <c r="D505" s="8" t="s">
        <v>3</v>
      </c>
      <c r="E505" s="9"/>
      <c r="F505" s="9"/>
      <c r="G505" s="19">
        <f>SUM(G506)</f>
        <v>0</v>
      </c>
      <c r="H505" s="49"/>
    </row>
    <row r="506" spans="1:8" s="2" customFormat="1" ht="15.75">
      <c r="A506" s="5"/>
      <c r="B506" s="6"/>
      <c r="C506" s="6" t="s">
        <v>51</v>
      </c>
      <c r="D506" s="6" t="s">
        <v>52</v>
      </c>
      <c r="E506" s="6"/>
      <c r="F506" s="6"/>
      <c r="G506" s="18">
        <f>SUM(G507:G508)</f>
        <v>0</v>
      </c>
      <c r="H506" s="33"/>
    </row>
    <row r="507" spans="1:8" s="2" customFormat="1" ht="15.75">
      <c r="A507" s="11"/>
      <c r="B507" s="4"/>
      <c r="C507" s="4"/>
      <c r="D507" s="48"/>
      <c r="E507" s="6" t="s">
        <v>56</v>
      </c>
      <c r="F507" s="6"/>
      <c r="G507" s="18">
        <v>0</v>
      </c>
      <c r="H507" s="33"/>
    </row>
    <row r="508" spans="1:8" s="2" customFormat="1" ht="15.75">
      <c r="A508" s="11"/>
      <c r="B508" s="4"/>
      <c r="C508" s="4"/>
      <c r="D508" s="48"/>
      <c r="E508" s="6" t="s">
        <v>15</v>
      </c>
      <c r="F508" s="6"/>
      <c r="G508" s="18">
        <v>0</v>
      </c>
      <c r="H508" s="33"/>
    </row>
    <row r="509" spans="1:8" s="50" customFormat="1" ht="15.75">
      <c r="A509" s="9"/>
      <c r="B509" s="8" t="s">
        <v>84</v>
      </c>
      <c r="C509" s="8"/>
      <c r="D509" s="8" t="s">
        <v>85</v>
      </c>
      <c r="E509" s="8"/>
      <c r="F509" s="8"/>
      <c r="G509" s="19">
        <f>SUM(G510)</f>
        <v>0</v>
      </c>
      <c r="H509" s="49"/>
    </row>
    <row r="510" spans="1:8" s="2" customFormat="1" ht="15.75">
      <c r="A510" s="5"/>
      <c r="B510" s="6"/>
      <c r="C510" s="6" t="s">
        <v>86</v>
      </c>
      <c r="D510" s="6" t="s">
        <v>87</v>
      </c>
      <c r="E510" s="6"/>
      <c r="F510" s="6"/>
      <c r="G510" s="18">
        <v>0</v>
      </c>
      <c r="H510" s="33"/>
    </row>
    <row r="511" spans="1:8" s="50" customFormat="1" ht="15.75">
      <c r="A511" s="9"/>
      <c r="B511" s="8" t="s">
        <v>77</v>
      </c>
      <c r="C511" s="8"/>
      <c r="D511" s="8" t="s">
        <v>78</v>
      </c>
      <c r="E511" s="8"/>
      <c r="F511" s="8"/>
      <c r="G511" s="187">
        <f>SUM(G512)</f>
        <v>0</v>
      </c>
      <c r="H511" s="49"/>
    </row>
    <row r="512" spans="1:8" s="2" customFormat="1" ht="15.75">
      <c r="A512" s="5"/>
      <c r="B512" s="6"/>
      <c r="C512" s="6" t="s">
        <v>79</v>
      </c>
      <c r="D512" s="6" t="s">
        <v>80</v>
      </c>
      <c r="E512" s="6"/>
      <c r="F512" s="6"/>
      <c r="G512" s="18">
        <f>SUM(G513)</f>
        <v>0</v>
      </c>
      <c r="H512" s="33"/>
    </row>
    <row r="513" spans="1:8" s="2" customFormat="1" ht="15.75">
      <c r="A513" s="5"/>
      <c r="B513" s="6"/>
      <c r="C513" s="6"/>
      <c r="D513" s="6"/>
      <c r="E513" s="6" t="s">
        <v>10</v>
      </c>
      <c r="F513" s="6"/>
      <c r="G513" s="18">
        <v>0</v>
      </c>
      <c r="H513" s="33"/>
    </row>
    <row r="514" spans="1:8" s="2" customFormat="1" ht="15.75">
      <c r="A514" s="5"/>
      <c r="B514" s="6"/>
      <c r="C514" s="6"/>
      <c r="D514" s="6"/>
      <c r="E514" s="6"/>
      <c r="F514" s="6"/>
      <c r="G514" s="18"/>
      <c r="H514" s="33"/>
    </row>
    <row r="515" spans="1:8" s="2" customFormat="1" ht="15.75">
      <c r="A515" s="5"/>
      <c r="B515" s="6"/>
      <c r="C515" s="6"/>
      <c r="D515" s="6"/>
      <c r="E515" s="6"/>
      <c r="F515" s="6"/>
      <c r="G515" s="18"/>
      <c r="H515" s="33"/>
    </row>
    <row r="516" spans="1:8" s="2" customFormat="1" ht="15.75">
      <c r="A516" s="5"/>
      <c r="B516" s="6"/>
      <c r="C516" s="6"/>
      <c r="D516" s="6"/>
      <c r="E516" s="6"/>
      <c r="F516" s="6"/>
      <c r="G516" s="18"/>
      <c r="H516" s="33"/>
    </row>
    <row r="517" spans="1:8" s="2" customFormat="1" ht="15.75">
      <c r="A517" s="208" t="s">
        <v>260</v>
      </c>
      <c r="B517" s="212"/>
      <c r="C517" s="209"/>
      <c r="D517" s="209"/>
      <c r="E517" s="209"/>
      <c r="F517" s="209"/>
      <c r="G517" s="213">
        <f>SUM(G518+G524+G528)</f>
        <v>5016</v>
      </c>
      <c r="H517" s="33"/>
    </row>
    <row r="518" spans="1:8" s="2" customFormat="1" ht="15.75">
      <c r="A518" s="11" t="s">
        <v>29</v>
      </c>
      <c r="B518" s="4"/>
      <c r="C518" s="4" t="s">
        <v>11</v>
      </c>
      <c r="D518" s="4"/>
      <c r="E518" s="4"/>
      <c r="F518" s="6">
        <v>4</v>
      </c>
      <c r="G518" s="72">
        <f>SUM(G519)</f>
        <v>4380</v>
      </c>
      <c r="H518" s="33"/>
    </row>
    <row r="519" spans="1:8" s="2" customFormat="1" ht="15.75">
      <c r="A519" s="5"/>
      <c r="B519" s="6" t="s">
        <v>30</v>
      </c>
      <c r="C519" s="6"/>
      <c r="D519" s="6" t="s">
        <v>31</v>
      </c>
      <c r="E519" s="6"/>
      <c r="F519" s="6"/>
      <c r="G519" s="18">
        <f>SUM(G520)</f>
        <v>4380</v>
      </c>
      <c r="H519" s="33"/>
    </row>
    <row r="520" spans="1:8" s="2" customFormat="1" ht="15.75">
      <c r="A520" s="5"/>
      <c r="B520" s="6"/>
      <c r="C520" s="6" t="s">
        <v>32</v>
      </c>
      <c r="D520" s="6" t="s">
        <v>33</v>
      </c>
      <c r="E520" s="6"/>
      <c r="F520" s="6"/>
      <c r="G520" s="18">
        <f>SUM(G521:G522)</f>
        <v>4380</v>
      </c>
      <c r="H520" s="33"/>
    </row>
    <row r="521" spans="1:8" s="2" customFormat="1" ht="15.75">
      <c r="A521" s="5"/>
      <c r="B521" s="6"/>
      <c r="C521" s="6"/>
      <c r="D521" s="6" t="s">
        <v>215</v>
      </c>
      <c r="E521" s="6"/>
      <c r="F521" s="6"/>
      <c r="G521" s="18">
        <v>4060</v>
      </c>
      <c r="H521" s="33"/>
    </row>
    <row r="522" spans="1:8" s="2" customFormat="1" ht="15.75">
      <c r="A522" s="5"/>
      <c r="B522" s="6"/>
      <c r="C522" s="6"/>
      <c r="D522" s="6" t="s">
        <v>225</v>
      </c>
      <c r="E522" s="6"/>
      <c r="F522" s="6"/>
      <c r="G522" s="18">
        <v>320</v>
      </c>
      <c r="H522" s="33"/>
    </row>
    <row r="523" spans="1:8" s="2" customFormat="1" ht="15.75">
      <c r="A523" s="5"/>
      <c r="B523" s="6"/>
      <c r="C523" s="6"/>
      <c r="D523" s="6" t="s">
        <v>397</v>
      </c>
      <c r="E523" s="6"/>
      <c r="F523" s="6"/>
      <c r="G523" s="18">
        <v>0</v>
      </c>
      <c r="H523" s="33"/>
    </row>
    <row r="524" spans="1:8" s="2" customFormat="1" ht="15.75" customHeight="1">
      <c r="A524" s="11" t="s">
        <v>42</v>
      </c>
      <c r="B524" s="4"/>
      <c r="C524" s="4" t="s">
        <v>43</v>
      </c>
      <c r="D524" s="47"/>
      <c r="E524" s="47"/>
      <c r="F524" s="12"/>
      <c r="G524" s="72">
        <f>SUM(G525:G527)</f>
        <v>636</v>
      </c>
      <c r="H524" s="33"/>
    </row>
    <row r="525" spans="1:9" s="2" customFormat="1" ht="15.75">
      <c r="A525" s="5"/>
      <c r="B525" s="6"/>
      <c r="C525" s="6"/>
      <c r="D525" s="6" t="s">
        <v>22</v>
      </c>
      <c r="E525" s="6"/>
      <c r="F525" s="6"/>
      <c r="G525" s="17">
        <v>522</v>
      </c>
      <c r="H525" s="33"/>
      <c r="I525" s="24"/>
    </row>
    <row r="526" spans="1:9" s="2" customFormat="1" ht="15.75">
      <c r="A526" s="5"/>
      <c r="B526" s="6"/>
      <c r="C526" s="6"/>
      <c r="D526" s="6" t="s">
        <v>46</v>
      </c>
      <c r="E526" s="6"/>
      <c r="F526" s="6"/>
      <c r="G526" s="17">
        <v>53</v>
      </c>
      <c r="H526" s="33"/>
      <c r="I526" s="24"/>
    </row>
    <row r="527" spans="1:9" s="2" customFormat="1" ht="15.75">
      <c r="A527" s="5"/>
      <c r="B527" s="6"/>
      <c r="C527" s="6"/>
      <c r="D527" s="6" t="s">
        <v>47</v>
      </c>
      <c r="E527" s="6"/>
      <c r="F527" s="6"/>
      <c r="G527" s="17">
        <v>61</v>
      </c>
      <c r="H527" s="33"/>
      <c r="I527" s="24"/>
    </row>
    <row r="528" spans="1:8" s="2" customFormat="1" ht="15.75">
      <c r="A528" s="11" t="s">
        <v>44</v>
      </c>
      <c r="B528" s="4"/>
      <c r="C528" s="4" t="s">
        <v>45</v>
      </c>
      <c r="D528" s="48"/>
      <c r="E528" s="4"/>
      <c r="F528" s="6"/>
      <c r="G528" s="72">
        <f>SUM(G529+G532)</f>
        <v>0</v>
      </c>
      <c r="H528" s="33"/>
    </row>
    <row r="529" spans="1:8" s="50" customFormat="1" ht="15.75">
      <c r="A529" s="9"/>
      <c r="B529" s="8" t="s">
        <v>48</v>
      </c>
      <c r="C529" s="8"/>
      <c r="D529" s="8" t="s">
        <v>3</v>
      </c>
      <c r="E529" s="9"/>
      <c r="F529" s="9"/>
      <c r="G529" s="19">
        <f>SUM(G530)</f>
        <v>0</v>
      </c>
      <c r="H529" s="49"/>
    </row>
    <row r="530" spans="1:8" s="2" customFormat="1" ht="15.75">
      <c r="A530" s="5"/>
      <c r="B530" s="6"/>
      <c r="C530" s="6" t="s">
        <v>51</v>
      </c>
      <c r="D530" s="6" t="s">
        <v>52</v>
      </c>
      <c r="E530" s="6"/>
      <c r="F530" s="6"/>
      <c r="G530" s="18">
        <f>SUM(G531:G531)</f>
        <v>0</v>
      </c>
      <c r="H530" s="33"/>
    </row>
    <row r="531" spans="1:8" s="2" customFormat="1" ht="15.75">
      <c r="A531" s="11"/>
      <c r="B531" s="4"/>
      <c r="C531" s="4"/>
      <c r="D531" s="48"/>
      <c r="E531" s="6" t="s">
        <v>56</v>
      </c>
      <c r="F531" s="6"/>
      <c r="G531" s="18">
        <v>0</v>
      </c>
      <c r="H531" s="33"/>
    </row>
    <row r="532" spans="1:8" s="50" customFormat="1" ht="15.75">
      <c r="A532" s="9"/>
      <c r="B532" s="8" t="s">
        <v>84</v>
      </c>
      <c r="C532" s="8"/>
      <c r="D532" s="8" t="s">
        <v>85</v>
      </c>
      <c r="E532" s="8"/>
      <c r="F532" s="8"/>
      <c r="G532" s="19">
        <f>SUM(G533)</f>
        <v>0</v>
      </c>
      <c r="H532" s="49"/>
    </row>
    <row r="533" spans="1:8" s="2" customFormat="1" ht="15.75">
      <c r="A533" s="5"/>
      <c r="B533" s="6"/>
      <c r="C533" s="6" t="s">
        <v>86</v>
      </c>
      <c r="D533" s="6" t="s">
        <v>87</v>
      </c>
      <c r="E533" s="6"/>
      <c r="F533" s="6"/>
      <c r="G533" s="18">
        <v>0</v>
      </c>
      <c r="H533" s="33"/>
    </row>
    <row r="534" spans="1:8" s="2" customFormat="1" ht="15.75">
      <c r="A534" s="5"/>
      <c r="B534" s="6"/>
      <c r="C534" s="6"/>
      <c r="D534" s="6"/>
      <c r="E534" s="6"/>
      <c r="F534" s="6"/>
      <c r="G534" s="18"/>
      <c r="H534" s="33"/>
    </row>
    <row r="535" spans="1:8" s="2" customFormat="1" ht="15.75">
      <c r="A535" s="208" t="s">
        <v>402</v>
      </c>
      <c r="B535" s="209"/>
      <c r="C535" s="209"/>
      <c r="D535" s="209"/>
      <c r="E535" s="210"/>
      <c r="F535" s="209"/>
      <c r="G535" s="211">
        <f>SUM(G536)</f>
        <v>300</v>
      </c>
      <c r="H535" s="33"/>
    </row>
    <row r="536" spans="1:8" s="2" customFormat="1" ht="15.75">
      <c r="A536" s="11" t="s">
        <v>115</v>
      </c>
      <c r="B536" s="4"/>
      <c r="C536" s="4" t="s">
        <v>116</v>
      </c>
      <c r="D536" s="4"/>
      <c r="E536" s="4"/>
      <c r="F536" s="6"/>
      <c r="G536" s="54">
        <f>SUM(G537)</f>
        <v>300</v>
      </c>
      <c r="H536" s="33"/>
    </row>
    <row r="537" spans="1:8" s="2" customFormat="1" ht="15.75">
      <c r="A537" s="5"/>
      <c r="B537" s="6"/>
      <c r="C537" s="6" t="s">
        <v>303</v>
      </c>
      <c r="D537" s="6" t="s">
        <v>122</v>
      </c>
      <c r="E537" s="7"/>
      <c r="F537" s="6"/>
      <c r="G537" s="34">
        <f>SUM(G538)</f>
        <v>300</v>
      </c>
      <c r="H537" s="33"/>
    </row>
    <row r="538" spans="1:8" s="2" customFormat="1" ht="15.75">
      <c r="A538" s="5"/>
      <c r="B538" s="6"/>
      <c r="C538" s="6"/>
      <c r="D538" s="6"/>
      <c r="E538" s="7" t="s">
        <v>25</v>
      </c>
      <c r="F538" s="6"/>
      <c r="G538" s="17">
        <v>300</v>
      </c>
      <c r="H538" s="33"/>
    </row>
    <row r="539" spans="1:8" s="2" customFormat="1" ht="15.75">
      <c r="A539" s="5"/>
      <c r="B539" s="6"/>
      <c r="C539" s="6"/>
      <c r="D539" s="6"/>
      <c r="E539" s="6"/>
      <c r="F539" s="6"/>
      <c r="G539" s="18"/>
      <c r="H539" s="33"/>
    </row>
    <row r="540" spans="1:8" s="2" customFormat="1" ht="15.75">
      <c r="A540" s="208" t="s">
        <v>403</v>
      </c>
      <c r="B540" s="209"/>
      <c r="C540" s="209"/>
      <c r="D540" s="209"/>
      <c r="E540" s="210"/>
      <c r="F540" s="209"/>
      <c r="G540" s="211">
        <f>SUM(G541)</f>
        <v>300</v>
      </c>
      <c r="H540" s="33"/>
    </row>
    <row r="541" spans="1:8" s="2" customFormat="1" ht="15.75">
      <c r="A541" s="11" t="s">
        <v>115</v>
      </c>
      <c r="B541" s="4"/>
      <c r="C541" s="4" t="s">
        <v>116</v>
      </c>
      <c r="D541" s="4"/>
      <c r="E541" s="4"/>
      <c r="F541" s="6"/>
      <c r="G541" s="54">
        <f>SUM(G542)</f>
        <v>300</v>
      </c>
      <c r="H541" s="33"/>
    </row>
    <row r="542" spans="1:8" s="2" customFormat="1" ht="15.75">
      <c r="A542" s="5"/>
      <c r="B542" s="6"/>
      <c r="C542" s="6" t="s">
        <v>303</v>
      </c>
      <c r="D542" s="6" t="s">
        <v>122</v>
      </c>
      <c r="E542" s="7"/>
      <c r="F542" s="6"/>
      <c r="G542" s="34">
        <f>SUM(G543)</f>
        <v>300</v>
      </c>
      <c r="H542" s="33"/>
    </row>
    <row r="543" spans="1:8" s="2" customFormat="1" ht="15.75">
      <c r="A543" s="5"/>
      <c r="B543" s="6"/>
      <c r="C543" s="6"/>
      <c r="D543" s="6"/>
      <c r="E543" s="7" t="s">
        <v>25</v>
      </c>
      <c r="F543" s="6"/>
      <c r="G543" s="17">
        <v>300</v>
      </c>
      <c r="H543" s="33"/>
    </row>
    <row r="544" spans="1:8" s="2" customFormat="1" ht="15.75">
      <c r="A544" s="5"/>
      <c r="B544" s="6"/>
      <c r="C544" s="6"/>
      <c r="D544" s="6"/>
      <c r="E544" s="6"/>
      <c r="F544" s="6"/>
      <c r="G544" s="18"/>
      <c r="H544" s="33"/>
    </row>
    <row r="545" spans="1:8" s="2" customFormat="1" ht="15.75">
      <c r="A545" s="5"/>
      <c r="B545" s="6"/>
      <c r="C545" s="6"/>
      <c r="D545" s="6"/>
      <c r="E545" s="6"/>
      <c r="F545" s="6"/>
      <c r="G545" s="18"/>
      <c r="H545" s="33"/>
    </row>
    <row r="546" spans="1:8" s="2" customFormat="1" ht="15.75">
      <c r="A546" s="204" t="s">
        <v>233</v>
      </c>
      <c r="B546" s="209"/>
      <c r="C546" s="209"/>
      <c r="D546" s="209"/>
      <c r="E546" s="209"/>
      <c r="F546" s="209"/>
      <c r="G546" s="213">
        <f>SUM(G547)</f>
        <v>0</v>
      </c>
      <c r="H546" s="33"/>
    </row>
    <row r="547" spans="1:8" s="13" customFormat="1" ht="15.75">
      <c r="A547" s="11" t="s">
        <v>115</v>
      </c>
      <c r="B547" s="4"/>
      <c r="C547" s="4" t="s">
        <v>116</v>
      </c>
      <c r="D547" s="4"/>
      <c r="E547" s="4"/>
      <c r="F547" s="4"/>
      <c r="G547" s="72">
        <f>SUM(G548)</f>
        <v>0</v>
      </c>
      <c r="H547" s="43"/>
    </row>
    <row r="548" spans="1:8" s="2" customFormat="1" ht="15.75">
      <c r="A548" s="5"/>
      <c r="B548" s="6"/>
      <c r="C548" s="6" t="s">
        <v>120</v>
      </c>
      <c r="D548" s="6" t="s">
        <v>121</v>
      </c>
      <c r="E548" s="6"/>
      <c r="F548" s="6"/>
      <c r="G548" s="53">
        <f>SUM(G549:G551)</f>
        <v>0</v>
      </c>
      <c r="H548" s="33"/>
    </row>
    <row r="549" spans="1:8" s="2" customFormat="1" ht="18.75" customHeight="1">
      <c r="A549" s="5"/>
      <c r="B549" s="6"/>
      <c r="C549" s="6"/>
      <c r="D549" s="6"/>
      <c r="E549" s="51" t="s">
        <v>314</v>
      </c>
      <c r="F549" s="52"/>
      <c r="G549" s="52">
        <v>0</v>
      </c>
      <c r="H549" s="33"/>
    </row>
    <row r="550" spans="1:8" s="2" customFormat="1" ht="15.75">
      <c r="A550" s="5"/>
      <c r="B550" s="6"/>
      <c r="C550" s="6"/>
      <c r="D550" s="6"/>
      <c r="E550" s="51"/>
      <c r="F550" s="52"/>
      <c r="G550" s="52"/>
      <c r="H550" s="33"/>
    </row>
    <row r="551" spans="1:8" s="2" customFormat="1" ht="15.75">
      <c r="A551" s="5"/>
      <c r="B551" s="6"/>
      <c r="C551" s="6"/>
      <c r="D551" s="6"/>
      <c r="E551" s="51"/>
      <c r="F551" s="52"/>
      <c r="G551" s="52"/>
      <c r="H551" s="33"/>
    </row>
    <row r="552" spans="1:8" s="2" customFormat="1" ht="15.75">
      <c r="A552" s="5"/>
      <c r="B552" s="6"/>
      <c r="C552" s="6"/>
      <c r="D552" s="6"/>
      <c r="E552" s="6"/>
      <c r="F552" s="6"/>
      <c r="G552" s="18"/>
      <c r="H552" s="33"/>
    </row>
    <row r="553" spans="1:8" s="2" customFormat="1" ht="15.75">
      <c r="A553" s="208" t="s">
        <v>234</v>
      </c>
      <c r="B553" s="209"/>
      <c r="C553" s="209"/>
      <c r="D553" s="209"/>
      <c r="E553" s="209"/>
      <c r="F553" s="209"/>
      <c r="G553" s="213">
        <f>SUM(G554)</f>
        <v>870</v>
      </c>
      <c r="H553" s="33"/>
    </row>
    <row r="554" spans="1:8" s="13" customFormat="1" ht="15.75">
      <c r="A554" s="11" t="s">
        <v>115</v>
      </c>
      <c r="B554" s="4"/>
      <c r="C554" s="4" t="s">
        <v>116</v>
      </c>
      <c r="D554" s="4"/>
      <c r="E554" s="4"/>
      <c r="F554" s="4"/>
      <c r="G554" s="72">
        <f>SUM(G555)</f>
        <v>870</v>
      </c>
      <c r="H554" s="43"/>
    </row>
    <row r="555" spans="1:8" s="2" customFormat="1" ht="15.75">
      <c r="A555" s="5"/>
      <c r="B555" s="6"/>
      <c r="C555" s="6" t="s">
        <v>120</v>
      </c>
      <c r="D555" s="6" t="s">
        <v>121</v>
      </c>
      <c r="E555" s="6"/>
      <c r="F555" s="6"/>
      <c r="G555" s="53">
        <f>SUM(G556:G557)</f>
        <v>870</v>
      </c>
      <c r="H555" s="33"/>
    </row>
    <row r="556" spans="1:8" s="2" customFormat="1" ht="15.75">
      <c r="A556" s="5"/>
      <c r="B556" s="6"/>
      <c r="C556" s="6"/>
      <c r="D556" s="6"/>
      <c r="E556" s="51" t="s">
        <v>373</v>
      </c>
      <c r="F556" s="52"/>
      <c r="G556" s="52">
        <v>470</v>
      </c>
      <c r="H556" s="33"/>
    </row>
    <row r="557" spans="1:8" s="2" customFormat="1" ht="15.75">
      <c r="A557" s="5"/>
      <c r="B557" s="6"/>
      <c r="C557" s="6"/>
      <c r="D557" s="6"/>
      <c r="E557" s="51" t="s">
        <v>374</v>
      </c>
      <c r="F557" s="6"/>
      <c r="G557" s="17">
        <v>400</v>
      </c>
      <c r="H557" s="33"/>
    </row>
    <row r="558" spans="1:8" s="2" customFormat="1" ht="15.75">
      <c r="A558" s="5"/>
      <c r="B558" s="6"/>
      <c r="C558" s="6"/>
      <c r="D558" s="6"/>
      <c r="E558" s="51"/>
      <c r="F558" s="6"/>
      <c r="G558" s="17"/>
      <c r="H558" s="33"/>
    </row>
    <row r="559" spans="1:8" s="2" customFormat="1" ht="15.75">
      <c r="A559" s="11" t="s">
        <v>315</v>
      </c>
      <c r="B559" s="6"/>
      <c r="C559" s="6"/>
      <c r="D559" s="6"/>
      <c r="E559" s="6"/>
      <c r="F559" s="6">
        <v>12</v>
      </c>
      <c r="G559" s="20">
        <f>SUM(G553+G546+G517+G493+G482+G427+G389+G348+G297+G281+G260+G235+G229+G220+G193+G180+G160+G152+G143+G93+G9+G540+G535)</f>
        <v>336005</v>
      </c>
      <c r="H559" s="33"/>
    </row>
    <row r="560" spans="2:8" s="2" customFormat="1" ht="15.75">
      <c r="B560" s="6"/>
      <c r="C560" s="6"/>
      <c r="D560" s="6"/>
      <c r="E560" s="6"/>
      <c r="F560" s="6"/>
      <c r="G560" s="20"/>
      <c r="H560" s="33"/>
    </row>
    <row r="561" spans="1:8" s="2" customFormat="1" ht="15.75">
      <c r="A561" s="80"/>
      <c r="B561" s="7"/>
      <c r="C561" s="7"/>
      <c r="D561" s="7"/>
      <c r="E561" s="7"/>
      <c r="F561" s="7"/>
      <c r="G561" s="41"/>
      <c r="H561" s="33"/>
    </row>
    <row r="562" spans="1:8" s="2" customFormat="1" ht="15.75">
      <c r="A562" s="80"/>
      <c r="B562" s="7"/>
      <c r="C562" s="7"/>
      <c r="D562" s="7"/>
      <c r="E562" s="7"/>
      <c r="F562" s="7"/>
      <c r="G562" s="41"/>
      <c r="H562" s="33"/>
    </row>
    <row r="563" spans="1:8" s="2" customFormat="1" ht="15.75">
      <c r="A563" s="80"/>
      <c r="B563" s="7"/>
      <c r="C563" s="7"/>
      <c r="D563" s="7"/>
      <c r="E563" s="7"/>
      <c r="F563" s="7"/>
      <c r="G563" s="41"/>
      <c r="H563" s="33"/>
    </row>
    <row r="564" spans="1:8" s="2" customFormat="1" ht="15.75">
      <c r="A564" s="80"/>
      <c r="B564" s="7"/>
      <c r="C564" s="7"/>
      <c r="D564" s="7"/>
      <c r="E564" s="7"/>
      <c r="F564" s="7"/>
      <c r="G564" s="41"/>
      <c r="H564" s="33"/>
    </row>
    <row r="565" spans="1:8" s="2" customFormat="1" ht="15.75">
      <c r="A565" s="80"/>
      <c r="B565" s="7"/>
      <c r="C565" s="7"/>
      <c r="D565" s="7"/>
      <c r="E565" s="7"/>
      <c r="F565" s="7"/>
      <c r="G565" s="41"/>
      <c r="H565" s="33"/>
    </row>
    <row r="566" spans="1:8" s="2" customFormat="1" ht="15.75">
      <c r="A566" s="80"/>
      <c r="B566" s="7"/>
      <c r="C566" s="7"/>
      <c r="D566" s="7"/>
      <c r="E566" s="7"/>
      <c r="F566" s="7"/>
      <c r="G566" s="41"/>
      <c r="H566" s="33"/>
    </row>
    <row r="567" spans="1:8" s="2" customFormat="1" ht="15.75">
      <c r="A567" s="80"/>
      <c r="B567" s="7"/>
      <c r="C567" s="7"/>
      <c r="D567" s="7"/>
      <c r="E567" s="7"/>
      <c r="F567" s="7"/>
      <c r="G567" s="41"/>
      <c r="H567" s="33"/>
    </row>
    <row r="568" spans="1:8" s="2" customFormat="1" ht="15.75">
      <c r="A568" s="80"/>
      <c r="B568" s="7"/>
      <c r="C568" s="7"/>
      <c r="D568" s="7"/>
      <c r="E568" s="7"/>
      <c r="F568" s="7"/>
      <c r="G568" s="41"/>
      <c r="H568" s="33"/>
    </row>
    <row r="569" spans="1:8" s="2" customFormat="1" ht="15.75">
      <c r="A569" s="80"/>
      <c r="B569" s="7"/>
      <c r="C569" s="7"/>
      <c r="D569" s="7"/>
      <c r="E569" s="7"/>
      <c r="F569" s="7"/>
      <c r="G569" s="41"/>
      <c r="H569" s="33"/>
    </row>
    <row r="570" spans="1:8" s="2" customFormat="1" ht="15.75">
      <c r="A570" s="80"/>
      <c r="B570" s="7"/>
      <c r="C570" s="7"/>
      <c r="D570" s="7"/>
      <c r="E570" s="7"/>
      <c r="F570" s="7"/>
      <c r="G570" s="41"/>
      <c r="H570" s="33"/>
    </row>
    <row r="571" spans="1:8" s="2" customFormat="1" ht="15.75">
      <c r="A571" s="80"/>
      <c r="B571" s="7"/>
      <c r="C571" s="7"/>
      <c r="D571" s="7"/>
      <c r="E571" s="7"/>
      <c r="F571" s="7"/>
      <c r="G571" s="41"/>
      <c r="H571" s="33"/>
    </row>
    <row r="572" spans="1:8" s="2" customFormat="1" ht="15.75">
      <c r="A572" s="80"/>
      <c r="B572" s="7"/>
      <c r="C572" s="7"/>
      <c r="D572" s="7"/>
      <c r="E572" s="7"/>
      <c r="F572" s="7"/>
      <c r="G572" s="41"/>
      <c r="H572" s="33"/>
    </row>
    <row r="573" spans="1:8" s="2" customFormat="1" ht="15.75">
      <c r="A573" s="80"/>
      <c r="B573" s="7"/>
      <c r="C573" s="7"/>
      <c r="D573" s="7"/>
      <c r="E573" s="7"/>
      <c r="F573" s="7"/>
      <c r="G573" s="41"/>
      <c r="H573" s="33"/>
    </row>
    <row r="574" spans="1:8" s="2" customFormat="1" ht="15.75">
      <c r="A574" s="80"/>
      <c r="B574" s="7"/>
      <c r="C574" s="7"/>
      <c r="D574" s="7"/>
      <c r="E574" s="7"/>
      <c r="F574" s="7"/>
      <c r="G574" s="41"/>
      <c r="H574" s="33"/>
    </row>
    <row r="575" spans="1:8" s="2" customFormat="1" ht="15.75">
      <c r="A575" s="80"/>
      <c r="B575" s="7"/>
      <c r="C575" s="7"/>
      <c r="D575" s="7"/>
      <c r="E575" s="7"/>
      <c r="F575" s="7"/>
      <c r="G575" s="41"/>
      <c r="H575" s="33"/>
    </row>
    <row r="576" spans="1:8" s="2" customFormat="1" ht="15.75">
      <c r="A576" s="80"/>
      <c r="B576" s="7"/>
      <c r="C576" s="7"/>
      <c r="D576" s="7"/>
      <c r="E576" s="7"/>
      <c r="F576" s="7"/>
      <c r="G576" s="41"/>
      <c r="H576" s="33"/>
    </row>
    <row r="577" spans="1:8" s="2" customFormat="1" ht="15.75">
      <c r="A577" s="80"/>
      <c r="B577" s="7"/>
      <c r="C577" s="7"/>
      <c r="D577" s="7"/>
      <c r="E577" s="7"/>
      <c r="F577" s="7"/>
      <c r="G577" s="41"/>
      <c r="H577" s="33"/>
    </row>
    <row r="578" spans="1:8" s="2" customFormat="1" ht="15.75">
      <c r="A578" s="80"/>
      <c r="B578" s="7"/>
      <c r="C578" s="7"/>
      <c r="D578" s="7"/>
      <c r="E578" s="7"/>
      <c r="F578" s="7"/>
      <c r="G578" s="35"/>
      <c r="H578" s="33"/>
    </row>
    <row r="579" spans="1:8" s="2" customFormat="1" ht="15.75">
      <c r="A579" s="80"/>
      <c r="B579" s="7"/>
      <c r="C579" s="7"/>
      <c r="D579" s="7"/>
      <c r="E579" s="7"/>
      <c r="F579" s="7"/>
      <c r="G579" s="35"/>
      <c r="H579" s="33"/>
    </row>
    <row r="580" spans="1:8" s="2" customFormat="1" ht="15.75">
      <c r="A580" s="80"/>
      <c r="B580" s="7"/>
      <c r="C580" s="7"/>
      <c r="D580" s="7"/>
      <c r="E580" s="7"/>
      <c r="F580" s="7"/>
      <c r="G580" s="35"/>
      <c r="H580" s="33"/>
    </row>
    <row r="581" spans="1:8" s="2" customFormat="1" ht="15.75">
      <c r="A581" s="80"/>
      <c r="B581" s="7"/>
      <c r="C581" s="7"/>
      <c r="D581" s="7"/>
      <c r="E581" s="7"/>
      <c r="F581" s="7"/>
      <c r="G581" s="35"/>
      <c r="H581" s="33"/>
    </row>
    <row r="582" spans="1:8" s="2" customFormat="1" ht="15.75">
      <c r="A582" s="80"/>
      <c r="B582" s="7"/>
      <c r="C582" s="7"/>
      <c r="D582" s="7"/>
      <c r="E582" s="7"/>
      <c r="F582" s="7"/>
      <c r="G582" s="35"/>
      <c r="H582" s="33"/>
    </row>
    <row r="583" spans="1:8" s="2" customFormat="1" ht="15.75">
      <c r="A583" s="80"/>
      <c r="B583" s="7"/>
      <c r="C583" s="7"/>
      <c r="D583" s="7"/>
      <c r="E583" s="7"/>
      <c r="F583" s="7"/>
      <c r="G583" s="35"/>
      <c r="H583" s="33"/>
    </row>
    <row r="584" spans="1:8" s="13" customFormat="1" ht="15.75">
      <c r="A584" s="82"/>
      <c r="B584" s="54"/>
      <c r="C584" s="54"/>
      <c r="D584" s="54"/>
      <c r="E584" s="54"/>
      <c r="F584" s="54"/>
      <c r="G584" s="41"/>
      <c r="H584" s="43"/>
    </row>
    <row r="585" spans="1:8" s="2" customFormat="1" ht="15.75">
      <c r="A585" s="80"/>
      <c r="B585" s="7"/>
      <c r="C585" s="7"/>
      <c r="D585" s="7"/>
      <c r="E585" s="7"/>
      <c r="F585" s="7"/>
      <c r="G585" s="35"/>
      <c r="H585" s="33"/>
    </row>
    <row r="586" spans="1:8" s="2" customFormat="1" ht="15.75">
      <c r="A586" s="80"/>
      <c r="B586" s="7"/>
      <c r="C586" s="7"/>
      <c r="D586" s="7"/>
      <c r="E586" s="7"/>
      <c r="F586" s="7"/>
      <c r="G586" s="35"/>
      <c r="H586" s="33"/>
    </row>
    <row r="587" spans="1:8" s="2" customFormat="1" ht="15.75">
      <c r="A587" s="80"/>
      <c r="B587" s="7"/>
      <c r="C587" s="7"/>
      <c r="D587" s="7"/>
      <c r="E587" s="7"/>
      <c r="F587" s="7"/>
      <c r="G587" s="35"/>
      <c r="H587" s="33"/>
    </row>
    <row r="588" spans="1:8" s="2" customFormat="1" ht="15.75">
      <c r="A588" s="80"/>
      <c r="B588" s="7"/>
      <c r="C588" s="7"/>
      <c r="D588" s="7"/>
      <c r="E588" s="7"/>
      <c r="F588" s="7"/>
      <c r="G588" s="35"/>
      <c r="H588" s="33"/>
    </row>
    <row r="589" spans="1:8" s="2" customFormat="1" ht="15.75">
      <c r="A589" s="80"/>
      <c r="B589" s="7"/>
      <c r="C589" s="7"/>
      <c r="D589" s="7"/>
      <c r="E589" s="7"/>
      <c r="F589" s="7"/>
      <c r="G589" s="35"/>
      <c r="H589" s="33"/>
    </row>
    <row r="590" spans="1:8" s="2" customFormat="1" ht="15.75">
      <c r="A590" s="80"/>
      <c r="B590" s="7"/>
      <c r="C590" s="7"/>
      <c r="D590" s="7"/>
      <c r="E590" s="7"/>
      <c r="F590" s="7"/>
      <c r="G590" s="35"/>
      <c r="H590" s="33"/>
    </row>
    <row r="591" spans="1:8" s="2" customFormat="1" ht="15.75">
      <c r="A591" s="80"/>
      <c r="B591" s="7"/>
      <c r="C591" s="7"/>
      <c r="D591" s="7"/>
      <c r="E591" s="7"/>
      <c r="F591" s="7"/>
      <c r="G591" s="35"/>
      <c r="H591" s="33"/>
    </row>
    <row r="592" spans="1:8" s="2" customFormat="1" ht="15.75">
      <c r="A592" s="80"/>
      <c r="B592" s="7"/>
      <c r="C592" s="7"/>
      <c r="D592" s="7"/>
      <c r="E592" s="7"/>
      <c r="F592" s="7"/>
      <c r="G592" s="35"/>
      <c r="H592" s="33"/>
    </row>
    <row r="593" spans="1:8" s="2" customFormat="1" ht="15.75">
      <c r="A593" s="80"/>
      <c r="B593" s="7"/>
      <c r="C593" s="7"/>
      <c r="D593" s="7"/>
      <c r="E593" s="7"/>
      <c r="F593" s="7"/>
      <c r="G593" s="35"/>
      <c r="H593" s="33"/>
    </row>
    <row r="594" spans="1:8" s="2" customFormat="1" ht="15.75">
      <c r="A594" s="80"/>
      <c r="B594" s="7"/>
      <c r="C594" s="7"/>
      <c r="D594" s="7"/>
      <c r="E594" s="7"/>
      <c r="F594" s="7"/>
      <c r="G594" s="35"/>
      <c r="H594" s="33"/>
    </row>
    <row r="595" spans="1:8" s="2" customFormat="1" ht="15.75">
      <c r="A595" s="80"/>
      <c r="B595" s="7"/>
      <c r="C595" s="7"/>
      <c r="D595" s="7"/>
      <c r="E595" s="7"/>
      <c r="F595" s="7"/>
      <c r="G595" s="35"/>
      <c r="H595" s="33"/>
    </row>
    <row r="596" spans="1:8" s="2" customFormat="1" ht="15.75">
      <c r="A596" s="80"/>
      <c r="B596" s="7"/>
      <c r="C596" s="7"/>
      <c r="D596" s="7"/>
      <c r="E596" s="7"/>
      <c r="F596" s="7"/>
      <c r="G596" s="35"/>
      <c r="H596" s="33"/>
    </row>
    <row r="597" spans="1:8" s="2" customFormat="1" ht="15.75">
      <c r="A597" s="80"/>
      <c r="B597" s="7"/>
      <c r="C597" s="7"/>
      <c r="D597" s="7"/>
      <c r="E597" s="7"/>
      <c r="F597" s="7"/>
      <c r="G597" s="35"/>
      <c r="H597" s="33"/>
    </row>
    <row r="598" spans="1:8" s="2" customFormat="1" ht="15.75">
      <c r="A598" s="80"/>
      <c r="B598" s="7"/>
      <c r="C598" s="7"/>
      <c r="D598" s="7"/>
      <c r="E598" s="7"/>
      <c r="F598" s="7"/>
      <c r="G598" s="35"/>
      <c r="H598" s="33"/>
    </row>
    <row r="599" spans="1:8" s="2" customFormat="1" ht="15.75">
      <c r="A599" s="80"/>
      <c r="B599" s="7"/>
      <c r="C599" s="7"/>
      <c r="D599" s="7"/>
      <c r="E599" s="7"/>
      <c r="F599" s="7"/>
      <c r="G599" s="35"/>
      <c r="H599" s="33"/>
    </row>
    <row r="600" spans="1:8" s="2" customFormat="1" ht="15.75">
      <c r="A600" s="80"/>
      <c r="B600" s="7"/>
      <c r="C600" s="7"/>
      <c r="D600" s="7"/>
      <c r="E600" s="7"/>
      <c r="F600" s="7"/>
      <c r="G600" s="35"/>
      <c r="H600" s="33"/>
    </row>
    <row r="601" spans="1:8" s="2" customFormat="1" ht="15.75">
      <c r="A601" s="80"/>
      <c r="B601" s="7"/>
      <c r="C601" s="7"/>
      <c r="D601" s="7"/>
      <c r="E601" s="7"/>
      <c r="F601" s="7"/>
      <c r="G601" s="35"/>
      <c r="H601" s="33"/>
    </row>
    <row r="602" spans="1:8" s="2" customFormat="1" ht="15.75">
      <c r="A602" s="80"/>
      <c r="B602" s="7"/>
      <c r="C602" s="7"/>
      <c r="D602" s="7"/>
      <c r="E602" s="7"/>
      <c r="F602" s="7"/>
      <c r="G602" s="35"/>
      <c r="H602" s="33"/>
    </row>
    <row r="603" spans="1:8" s="2" customFormat="1" ht="15.75">
      <c r="A603" s="80"/>
      <c r="B603" s="7"/>
      <c r="C603" s="7"/>
      <c r="D603" s="7"/>
      <c r="E603" s="7"/>
      <c r="F603" s="7"/>
      <c r="G603" s="35"/>
      <c r="H603" s="33"/>
    </row>
    <row r="604" spans="1:8" s="2" customFormat="1" ht="15.75">
      <c r="A604" s="80"/>
      <c r="B604" s="7"/>
      <c r="C604" s="7"/>
      <c r="D604" s="7"/>
      <c r="E604" s="7"/>
      <c r="F604" s="7"/>
      <c r="G604" s="35"/>
      <c r="H604" s="33"/>
    </row>
    <row r="605" spans="1:8" s="2" customFormat="1" ht="15.75">
      <c r="A605" s="80"/>
      <c r="B605" s="7"/>
      <c r="C605" s="7"/>
      <c r="D605" s="7"/>
      <c r="E605" s="7"/>
      <c r="F605" s="7"/>
      <c r="G605" s="35"/>
      <c r="H605" s="33"/>
    </row>
    <row r="606" spans="1:8" s="2" customFormat="1" ht="15.75">
      <c r="A606" s="80"/>
      <c r="B606" s="7"/>
      <c r="C606" s="7"/>
      <c r="D606" s="7"/>
      <c r="E606" s="14"/>
      <c r="F606" s="7"/>
      <c r="G606" s="191"/>
      <c r="H606" s="33"/>
    </row>
    <row r="607" spans="1:8" s="2" customFormat="1" ht="15.75">
      <c r="A607" s="80"/>
      <c r="B607" s="7"/>
      <c r="C607" s="7"/>
      <c r="D607" s="7"/>
      <c r="E607" s="14"/>
      <c r="F607" s="7"/>
      <c r="G607" s="191"/>
      <c r="H607" s="33"/>
    </row>
    <row r="608" spans="1:8" s="2" customFormat="1" ht="15.75">
      <c r="A608" s="80"/>
      <c r="B608" s="7"/>
      <c r="C608" s="7"/>
      <c r="D608" s="7"/>
      <c r="E608" s="7"/>
      <c r="F608" s="7"/>
      <c r="G608" s="35"/>
      <c r="H608" s="33"/>
    </row>
    <row r="609" spans="1:8" s="2" customFormat="1" ht="15.75">
      <c r="A609" s="80"/>
      <c r="B609" s="7"/>
      <c r="C609" s="7"/>
      <c r="D609" s="7"/>
      <c r="E609" s="14"/>
      <c r="F609" s="7"/>
      <c r="G609" s="191"/>
      <c r="H609" s="33"/>
    </row>
    <row r="610" spans="1:8" s="2" customFormat="1" ht="15.75">
      <c r="A610" s="80"/>
      <c r="B610" s="7"/>
      <c r="C610" s="7"/>
      <c r="D610" s="7"/>
      <c r="E610" s="14"/>
      <c r="F610" s="7"/>
      <c r="G610" s="191"/>
      <c r="H610" s="33"/>
    </row>
    <row r="611" spans="1:8" s="2" customFormat="1" ht="15.75">
      <c r="A611" s="80"/>
      <c r="B611" s="7"/>
      <c r="C611" s="7"/>
      <c r="D611" s="7"/>
      <c r="E611" s="7"/>
      <c r="F611" s="7"/>
      <c r="G611" s="35"/>
      <c r="H611" s="33"/>
    </row>
    <row r="612" spans="1:8" s="2" customFormat="1" ht="15.75">
      <c r="A612" s="80"/>
      <c r="B612" s="7"/>
      <c r="C612" s="7"/>
      <c r="D612" s="7"/>
      <c r="E612" s="7"/>
      <c r="F612" s="7"/>
      <c r="G612" s="35"/>
      <c r="H612" s="33"/>
    </row>
    <row r="613" spans="1:8" s="2" customFormat="1" ht="15.75">
      <c r="A613" s="80"/>
      <c r="B613" s="7"/>
      <c r="C613" s="7"/>
      <c r="D613" s="7"/>
      <c r="E613" s="7"/>
      <c r="F613" s="7"/>
      <c r="G613" s="35"/>
      <c r="H613" s="33"/>
    </row>
    <row r="614" spans="1:8" s="13" customFormat="1" ht="15.75">
      <c r="A614" s="82"/>
      <c r="B614" s="54"/>
      <c r="C614" s="54"/>
      <c r="D614" s="54"/>
      <c r="E614" s="54"/>
      <c r="F614" s="54"/>
      <c r="G614" s="41"/>
      <c r="H614" s="43"/>
    </row>
    <row r="615" spans="1:8" s="2" customFormat="1" ht="15.75">
      <c r="A615" s="80"/>
      <c r="B615" s="7"/>
      <c r="C615" s="7"/>
      <c r="D615" s="7"/>
      <c r="E615" s="7"/>
      <c r="F615" s="7"/>
      <c r="G615" s="35"/>
      <c r="H615" s="33"/>
    </row>
    <row r="616" spans="1:8" s="2" customFormat="1" ht="15.75">
      <c r="A616" s="80"/>
      <c r="B616" s="7"/>
      <c r="C616" s="7"/>
      <c r="D616" s="7"/>
      <c r="E616" s="7"/>
      <c r="F616" s="7"/>
      <c r="G616" s="35"/>
      <c r="H616" s="33"/>
    </row>
    <row r="617" spans="1:8" s="2" customFormat="1" ht="15.75">
      <c r="A617" s="80"/>
      <c r="B617" s="7"/>
      <c r="C617" s="7"/>
      <c r="D617" s="7"/>
      <c r="E617" s="7"/>
      <c r="F617" s="7"/>
      <c r="G617" s="7"/>
      <c r="H617" s="33"/>
    </row>
    <row r="618" spans="1:8" s="2" customFormat="1" ht="15.75">
      <c r="A618" s="80"/>
      <c r="B618" s="7"/>
      <c r="C618" s="7"/>
      <c r="D618" s="7"/>
      <c r="E618" s="51"/>
      <c r="F618" s="52"/>
      <c r="G618" s="52"/>
      <c r="H618" s="33"/>
    </row>
    <row r="619" spans="1:8" s="2" customFormat="1" ht="15.75">
      <c r="A619" s="80"/>
      <c r="B619" s="7"/>
      <c r="C619" s="7"/>
      <c r="D619" s="7"/>
      <c r="E619" s="52"/>
      <c r="F619" s="52"/>
      <c r="G619" s="52"/>
      <c r="H619" s="33"/>
    </row>
    <row r="620" spans="1:8" s="2" customFormat="1" ht="15.75">
      <c r="A620" s="80"/>
      <c r="B620" s="7"/>
      <c r="C620" s="7"/>
      <c r="D620" s="7"/>
      <c r="E620" s="7"/>
      <c r="F620" s="69"/>
      <c r="G620" s="69"/>
      <c r="H620" s="33"/>
    </row>
    <row r="621" spans="1:8" s="2" customFormat="1" ht="15.75">
      <c r="A621" s="80"/>
      <c r="B621" s="7"/>
      <c r="C621" s="7"/>
      <c r="D621" s="7"/>
      <c r="E621" s="7"/>
      <c r="F621" s="7"/>
      <c r="G621" s="7"/>
      <c r="H621" s="33"/>
    </row>
    <row r="622" spans="1:8" s="2" customFormat="1" ht="15.75">
      <c r="A622" s="80"/>
      <c r="B622" s="7"/>
      <c r="C622" s="7"/>
      <c r="D622" s="7"/>
      <c r="E622" s="7"/>
      <c r="F622" s="7"/>
      <c r="G622" s="7"/>
      <c r="H622" s="33"/>
    </row>
    <row r="623" spans="1:8" s="2" customFormat="1" ht="15.75">
      <c r="A623" s="80"/>
      <c r="B623" s="7"/>
      <c r="C623" s="7"/>
      <c r="D623" s="7"/>
      <c r="E623" s="52"/>
      <c r="F623" s="23"/>
      <c r="G623" s="23"/>
      <c r="H623" s="33"/>
    </row>
    <row r="624" spans="1:8" s="2" customFormat="1" ht="15.75">
      <c r="A624" s="80"/>
      <c r="B624" s="7"/>
      <c r="C624" s="7"/>
      <c r="D624" s="7"/>
      <c r="E624" s="22"/>
      <c r="F624" s="7"/>
      <c r="G624" s="7"/>
      <c r="H624" s="33"/>
    </row>
    <row r="625" spans="1:8" s="2" customFormat="1" ht="15.75">
      <c r="A625" s="80"/>
      <c r="B625" s="7"/>
      <c r="C625" s="7"/>
      <c r="D625" s="7"/>
      <c r="E625" s="7"/>
      <c r="F625" s="7"/>
      <c r="G625" s="7"/>
      <c r="H625" s="33"/>
    </row>
    <row r="626" spans="1:8" s="2" customFormat="1" ht="15.75">
      <c r="A626" s="80"/>
      <c r="B626" s="7"/>
      <c r="C626" s="7"/>
      <c r="D626" s="7"/>
      <c r="E626" s="7"/>
      <c r="F626" s="7"/>
      <c r="G626" s="7"/>
      <c r="H626" s="33"/>
    </row>
    <row r="627" spans="1:8" s="2" customFormat="1" ht="15.75">
      <c r="A627" s="80"/>
      <c r="B627" s="7"/>
      <c r="C627" s="7"/>
      <c r="D627" s="7"/>
      <c r="E627" s="7"/>
      <c r="F627" s="7"/>
      <c r="G627" s="7"/>
      <c r="H627" s="33"/>
    </row>
    <row r="628" spans="1:8" s="2" customFormat="1" ht="15.75">
      <c r="A628" s="80"/>
      <c r="B628" s="7"/>
      <c r="C628" s="7"/>
      <c r="D628" s="7"/>
      <c r="E628" s="7"/>
      <c r="F628" s="7"/>
      <c r="G628" s="7"/>
      <c r="H628" s="33"/>
    </row>
    <row r="629" spans="1:8" s="2" customFormat="1" ht="15.75">
      <c r="A629" s="80"/>
      <c r="B629" s="7"/>
      <c r="C629" s="7"/>
      <c r="D629" s="7"/>
      <c r="E629" s="7"/>
      <c r="F629" s="7"/>
      <c r="G629" s="7"/>
      <c r="H629" s="33"/>
    </row>
    <row r="630" spans="1:8" s="2" customFormat="1" ht="15.75">
      <c r="A630" s="80"/>
      <c r="B630" s="7"/>
      <c r="C630" s="7"/>
      <c r="D630" s="7"/>
      <c r="E630" s="7"/>
      <c r="F630" s="7"/>
      <c r="G630" s="7"/>
      <c r="H630" s="33"/>
    </row>
    <row r="631" spans="1:8" s="2" customFormat="1" ht="15.75">
      <c r="A631" s="80"/>
      <c r="B631" s="7"/>
      <c r="C631" s="7"/>
      <c r="D631" s="7"/>
      <c r="E631" s="7"/>
      <c r="F631" s="7"/>
      <c r="G631" s="7"/>
      <c r="H631" s="33"/>
    </row>
    <row r="632" spans="1:8" s="2" customFormat="1" ht="15.75">
      <c r="A632" s="82"/>
      <c r="B632" s="54"/>
      <c r="C632" s="54"/>
      <c r="D632" s="54"/>
      <c r="E632" s="54"/>
      <c r="F632" s="7"/>
      <c r="G632" s="7"/>
      <c r="H632" s="33"/>
    </row>
    <row r="633" spans="1:8" s="2" customFormat="1" ht="15.75">
      <c r="A633" s="80"/>
      <c r="B633" s="7"/>
      <c r="C633" s="7"/>
      <c r="D633" s="7"/>
      <c r="E633" s="7"/>
      <c r="F633" s="7"/>
      <c r="G633" s="7"/>
      <c r="H633" s="33"/>
    </row>
    <row r="634" spans="1:8" s="2" customFormat="1" ht="15.75">
      <c r="A634" s="80"/>
      <c r="B634" s="7"/>
      <c r="C634" s="7"/>
      <c r="D634" s="7"/>
      <c r="E634" s="7"/>
      <c r="F634" s="7"/>
      <c r="G634" s="7"/>
      <c r="H634" s="33"/>
    </row>
    <row r="635" spans="1:8" s="2" customFormat="1" ht="15.75">
      <c r="A635" s="80"/>
      <c r="B635" s="7"/>
      <c r="C635" s="7"/>
      <c r="D635" s="7"/>
      <c r="E635" s="7"/>
      <c r="F635" s="7"/>
      <c r="G635" s="7"/>
      <c r="H635" s="33"/>
    </row>
    <row r="636" spans="1:8" s="2" customFormat="1" ht="15.75">
      <c r="A636" s="80"/>
      <c r="B636" s="7"/>
      <c r="C636" s="7"/>
      <c r="D636" s="7"/>
      <c r="E636" s="7"/>
      <c r="F636" s="7"/>
      <c r="G636" s="7"/>
      <c r="H636" s="33"/>
    </row>
    <row r="637" spans="1:8" s="2" customFormat="1" ht="15.75">
      <c r="A637" s="80"/>
      <c r="B637" s="7"/>
      <c r="C637" s="7"/>
      <c r="D637" s="7"/>
      <c r="E637" s="7"/>
      <c r="F637" s="7"/>
      <c r="G637" s="7"/>
      <c r="H637" s="33"/>
    </row>
    <row r="638" spans="1:8" s="2" customFormat="1" ht="15.75">
      <c r="A638" s="80"/>
      <c r="B638" s="7"/>
      <c r="C638" s="7"/>
      <c r="D638" s="7"/>
      <c r="E638" s="7"/>
      <c r="F638" s="7"/>
      <c r="G638" s="7"/>
      <c r="H638" s="33"/>
    </row>
    <row r="639" spans="1:8" s="2" customFormat="1" ht="15.75">
      <c r="A639" s="82"/>
      <c r="B639" s="54"/>
      <c r="C639" s="54"/>
      <c r="D639" s="54"/>
      <c r="E639" s="54"/>
      <c r="F639" s="7"/>
      <c r="G639" s="7"/>
      <c r="H639" s="33"/>
    </row>
    <row r="640" spans="1:8" s="2" customFormat="1" ht="15.75">
      <c r="A640" s="80"/>
      <c r="B640" s="7"/>
      <c r="C640" s="7"/>
      <c r="D640" s="7"/>
      <c r="E640" s="7"/>
      <c r="F640" s="7"/>
      <c r="G640" s="7"/>
      <c r="H640" s="33"/>
    </row>
    <row r="641" spans="1:8" s="2" customFormat="1" ht="15.75">
      <c r="A641" s="80"/>
      <c r="B641" s="7"/>
      <c r="C641" s="7"/>
      <c r="D641" s="7"/>
      <c r="E641" s="7"/>
      <c r="F641" s="7"/>
      <c r="G641" s="7"/>
      <c r="H641" s="33"/>
    </row>
    <row r="642" spans="1:8" s="2" customFormat="1" ht="15.75">
      <c r="A642" s="80"/>
      <c r="B642" s="7"/>
      <c r="C642" s="7"/>
      <c r="D642" s="7"/>
      <c r="E642" s="7"/>
      <c r="F642" s="7"/>
      <c r="G642" s="7"/>
      <c r="H642" s="33"/>
    </row>
    <row r="643" spans="1:8" s="2" customFormat="1" ht="15.75">
      <c r="A643" s="80"/>
      <c r="B643" s="7"/>
      <c r="C643" s="7"/>
      <c r="D643" s="7"/>
      <c r="E643" s="7"/>
      <c r="F643" s="7"/>
      <c r="G643" s="7"/>
      <c r="H643" s="33"/>
    </row>
    <row r="644" spans="1:8" s="2" customFormat="1" ht="15.75">
      <c r="A644" s="80"/>
      <c r="B644" s="7"/>
      <c r="C644" s="7"/>
      <c r="D644" s="7"/>
      <c r="E644" s="7"/>
      <c r="F644" s="7"/>
      <c r="G644" s="35"/>
      <c r="H644" s="33"/>
    </row>
    <row r="645" spans="1:8" s="2" customFormat="1" ht="15.75">
      <c r="A645" s="80"/>
      <c r="B645" s="7"/>
      <c r="C645" s="7"/>
      <c r="D645" s="7"/>
      <c r="E645" s="7"/>
      <c r="F645" s="7"/>
      <c r="G645" s="35"/>
      <c r="H645" s="33"/>
    </row>
    <row r="646" spans="1:8" s="2" customFormat="1" ht="15.75">
      <c r="A646" s="82"/>
      <c r="B646" s="54"/>
      <c r="C646" s="54"/>
      <c r="D646" s="54"/>
      <c r="E646" s="54"/>
      <c r="F646" s="7"/>
      <c r="G646" s="35"/>
      <c r="H646" s="33"/>
    </row>
    <row r="647" spans="1:8" s="2" customFormat="1" ht="15.75">
      <c r="A647" s="80"/>
      <c r="B647" s="7"/>
      <c r="C647" s="7"/>
      <c r="D647" s="7"/>
      <c r="E647" s="7"/>
      <c r="F647" s="7"/>
      <c r="G647" s="35"/>
      <c r="H647" s="33"/>
    </row>
    <row r="648" spans="1:8" s="2" customFormat="1" ht="15.75">
      <c r="A648" s="80"/>
      <c r="B648" s="7"/>
      <c r="C648" s="7"/>
      <c r="D648" s="7"/>
      <c r="E648" s="7"/>
      <c r="F648" s="7"/>
      <c r="G648" s="35"/>
      <c r="H648" s="33"/>
    </row>
    <row r="649" spans="1:8" s="2" customFormat="1" ht="15.75">
      <c r="A649" s="80"/>
      <c r="B649" s="7"/>
      <c r="C649" s="7"/>
      <c r="D649" s="7"/>
      <c r="E649" s="7"/>
      <c r="F649" s="7"/>
      <c r="G649" s="35"/>
      <c r="H649" s="33"/>
    </row>
    <row r="650" spans="1:8" s="2" customFormat="1" ht="15.75">
      <c r="A650" s="80"/>
      <c r="B650" s="7"/>
      <c r="C650" s="7"/>
      <c r="D650" s="7"/>
      <c r="E650" s="7"/>
      <c r="F650" s="7"/>
      <c r="G650" s="35"/>
      <c r="H650" s="33"/>
    </row>
    <row r="651" spans="1:8" s="2" customFormat="1" ht="15.75">
      <c r="A651" s="82"/>
      <c r="B651" s="54"/>
      <c r="C651" s="54"/>
      <c r="D651" s="54"/>
      <c r="E651" s="54"/>
      <c r="F651" s="7"/>
      <c r="G651" s="35"/>
      <c r="H651" s="33"/>
    </row>
    <row r="652" spans="1:8" s="2" customFormat="1" ht="15.75">
      <c r="A652" s="80"/>
      <c r="B652" s="7"/>
      <c r="C652" s="7"/>
      <c r="D652" s="7"/>
      <c r="E652" s="7"/>
      <c r="F652" s="7"/>
      <c r="G652" s="35"/>
      <c r="H652" s="33"/>
    </row>
    <row r="653" spans="1:8" s="2" customFormat="1" ht="15.75">
      <c r="A653" s="80"/>
      <c r="B653" s="7"/>
      <c r="C653" s="7"/>
      <c r="D653" s="7"/>
      <c r="E653" s="7"/>
      <c r="F653" s="7"/>
      <c r="G653" s="35"/>
      <c r="H653" s="33"/>
    </row>
    <row r="654" spans="1:8" s="2" customFormat="1" ht="15.75">
      <c r="A654" s="80"/>
      <c r="B654" s="7"/>
      <c r="C654" s="7"/>
      <c r="D654" s="7"/>
      <c r="E654" s="7"/>
      <c r="F654" s="7"/>
      <c r="G654" s="35"/>
      <c r="H654" s="33"/>
    </row>
    <row r="655" spans="1:8" s="2" customFormat="1" ht="15.75">
      <c r="A655" s="80"/>
      <c r="B655" s="7"/>
      <c r="C655" s="7"/>
      <c r="D655" s="7"/>
      <c r="E655" s="7"/>
      <c r="F655" s="7"/>
      <c r="G655" s="35"/>
      <c r="H655" s="33"/>
    </row>
    <row r="656" spans="1:8" s="2" customFormat="1" ht="15.75">
      <c r="A656" s="80"/>
      <c r="B656" s="7"/>
      <c r="C656" s="7"/>
      <c r="D656" s="7"/>
      <c r="E656" s="7"/>
      <c r="F656" s="7"/>
      <c r="G656" s="35"/>
      <c r="H656" s="33"/>
    </row>
    <row r="657" spans="1:8" s="2" customFormat="1" ht="15.75">
      <c r="A657" s="80"/>
      <c r="B657" s="7"/>
      <c r="C657" s="7"/>
      <c r="D657" s="7"/>
      <c r="E657" s="7"/>
      <c r="F657" s="7"/>
      <c r="G657" s="35"/>
      <c r="H657" s="33"/>
    </row>
    <row r="658" spans="1:8" s="2" customFormat="1" ht="15.75">
      <c r="A658" s="80"/>
      <c r="B658" s="7"/>
      <c r="C658" s="7"/>
      <c r="D658" s="7"/>
      <c r="E658" s="7"/>
      <c r="F658" s="7"/>
      <c r="G658" s="35"/>
      <c r="H658" s="33"/>
    </row>
    <row r="659" spans="1:8" s="2" customFormat="1" ht="15.75">
      <c r="A659" s="80"/>
      <c r="B659" s="7"/>
      <c r="C659" s="7"/>
      <c r="D659" s="7"/>
      <c r="E659" s="7"/>
      <c r="F659" s="7"/>
      <c r="G659" s="35"/>
      <c r="H659" s="33"/>
    </row>
    <row r="660" spans="1:8" s="2" customFormat="1" ht="15.75">
      <c r="A660" s="80"/>
      <c r="B660" s="7"/>
      <c r="C660" s="7"/>
      <c r="D660" s="7"/>
      <c r="E660" s="7"/>
      <c r="F660" s="7"/>
      <c r="G660" s="35"/>
      <c r="H660" s="33"/>
    </row>
    <row r="661" spans="1:8" s="2" customFormat="1" ht="15.75">
      <c r="A661" s="80"/>
      <c r="B661" s="7"/>
      <c r="C661" s="80"/>
      <c r="D661" s="80"/>
      <c r="E661" s="7"/>
      <c r="F661" s="7"/>
      <c r="G661" s="34"/>
      <c r="H661" s="33"/>
    </row>
    <row r="662" spans="1:8" s="2" customFormat="1" ht="15.75">
      <c r="A662" s="80"/>
      <c r="B662" s="7"/>
      <c r="C662" s="80"/>
      <c r="D662" s="269"/>
      <c r="E662" s="269"/>
      <c r="F662" s="7"/>
      <c r="G662" s="34"/>
      <c r="H662" s="33"/>
    </row>
    <row r="663" spans="1:8" s="2" customFormat="1" ht="15.75">
      <c r="A663" s="80"/>
      <c r="B663" s="7"/>
      <c r="C663" s="80"/>
      <c r="D663" s="7"/>
      <c r="E663" s="7"/>
      <c r="F663" s="7"/>
      <c r="G663" s="34"/>
      <c r="H663" s="33"/>
    </row>
    <row r="664" spans="1:8" s="2" customFormat="1" ht="15.75">
      <c r="A664" s="80"/>
      <c r="B664" s="7"/>
      <c r="C664" s="80"/>
      <c r="D664" s="7"/>
      <c r="E664" s="7"/>
      <c r="F664" s="7"/>
      <c r="G664" s="34"/>
      <c r="H664" s="33"/>
    </row>
    <row r="665" spans="1:8" s="2" customFormat="1" ht="15.75">
      <c r="A665" s="80"/>
      <c r="B665" s="7"/>
      <c r="C665" s="80"/>
      <c r="D665" s="7"/>
      <c r="E665" s="7"/>
      <c r="F665" s="7"/>
      <c r="G665" s="34"/>
      <c r="H665" s="33"/>
    </row>
    <row r="666" spans="1:8" s="2" customFormat="1" ht="15.75">
      <c r="A666" s="80"/>
      <c r="B666" s="7"/>
      <c r="C666" s="80"/>
      <c r="D666" s="7"/>
      <c r="E666" s="7"/>
      <c r="F666" s="7"/>
      <c r="G666" s="34"/>
      <c r="H666" s="33"/>
    </row>
    <row r="667" spans="1:8" s="2" customFormat="1" ht="15.75">
      <c r="A667" s="80"/>
      <c r="B667" s="7"/>
      <c r="C667" s="80"/>
      <c r="D667" s="7"/>
      <c r="E667" s="7"/>
      <c r="F667" s="7"/>
      <c r="G667" s="34"/>
      <c r="H667" s="33"/>
    </row>
    <row r="668" spans="1:8" s="2" customFormat="1" ht="15.75">
      <c r="A668" s="80"/>
      <c r="B668" s="7"/>
      <c r="C668" s="80"/>
      <c r="D668" s="7"/>
      <c r="E668" s="7"/>
      <c r="F668" s="7"/>
      <c r="G668" s="34"/>
      <c r="H668" s="33"/>
    </row>
    <row r="669" spans="1:8" s="2" customFormat="1" ht="15.75">
      <c r="A669" s="80"/>
      <c r="B669" s="7"/>
      <c r="C669" s="7"/>
      <c r="D669" s="7"/>
      <c r="E669" s="7"/>
      <c r="F669" s="7"/>
      <c r="G669" s="34"/>
      <c r="H669" s="33"/>
    </row>
    <row r="670" spans="1:8" s="2" customFormat="1" ht="15.75">
      <c r="A670" s="80"/>
      <c r="B670" s="7"/>
      <c r="C670" s="7"/>
      <c r="D670" s="7"/>
      <c r="E670" s="192"/>
      <c r="F670" s="192"/>
      <c r="G670" s="35"/>
      <c r="H670" s="33"/>
    </row>
    <row r="671" spans="1:8" s="2" customFormat="1" ht="15.75">
      <c r="A671" s="80"/>
      <c r="B671" s="7"/>
      <c r="C671" s="7"/>
      <c r="D671" s="7"/>
      <c r="E671" s="192"/>
      <c r="F671" s="192"/>
      <c r="G671" s="35"/>
      <c r="H671" s="33"/>
    </row>
    <row r="672" spans="1:8" s="2" customFormat="1" ht="15.75">
      <c r="A672" s="80"/>
      <c r="B672" s="7"/>
      <c r="C672" s="7"/>
      <c r="D672" s="7"/>
      <c r="E672" s="192"/>
      <c r="F672" s="192"/>
      <c r="G672" s="36"/>
      <c r="H672" s="33"/>
    </row>
    <row r="673" spans="1:8" s="2" customFormat="1" ht="15.75">
      <c r="A673" s="80"/>
      <c r="B673" s="7"/>
      <c r="C673" s="7"/>
      <c r="D673" s="7"/>
      <c r="E673" s="192"/>
      <c r="F673" s="192"/>
      <c r="G673" s="36"/>
      <c r="H673" s="33"/>
    </row>
    <row r="674" spans="1:8" s="2" customFormat="1" ht="15.75">
      <c r="A674" s="80"/>
      <c r="B674" s="7"/>
      <c r="C674" s="7"/>
      <c r="D674" s="7"/>
      <c r="E674" s="192"/>
      <c r="F674" s="192"/>
      <c r="G674" s="35"/>
      <c r="H674" s="33"/>
    </row>
    <row r="675" spans="1:8" s="2" customFormat="1" ht="15.75">
      <c r="A675" s="80"/>
      <c r="B675" s="7"/>
      <c r="C675" s="7"/>
      <c r="D675" s="7"/>
      <c r="E675" s="192"/>
      <c r="F675" s="192"/>
      <c r="G675" s="35"/>
      <c r="H675" s="33"/>
    </row>
    <row r="676" spans="1:8" s="2" customFormat="1" ht="15.75">
      <c r="A676" s="80"/>
      <c r="B676" s="7"/>
      <c r="C676" s="7"/>
      <c r="D676" s="7"/>
      <c r="E676" s="192"/>
      <c r="F676" s="192"/>
      <c r="G676" s="35"/>
      <c r="H676" s="33"/>
    </row>
    <row r="677" spans="1:8" s="2" customFormat="1" ht="15.75">
      <c r="A677" s="80"/>
      <c r="B677" s="7"/>
      <c r="C677" s="7"/>
      <c r="D677" s="7"/>
      <c r="E677" s="192"/>
      <c r="F677" s="192"/>
      <c r="G677" s="36"/>
      <c r="H677" s="33"/>
    </row>
    <row r="678" spans="1:8" s="2" customFormat="1" ht="15.75">
      <c r="A678" s="80"/>
      <c r="B678" s="7"/>
      <c r="C678" s="7"/>
      <c r="D678" s="7"/>
      <c r="E678" s="192"/>
      <c r="F678" s="192"/>
      <c r="G678" s="35"/>
      <c r="H678" s="33"/>
    </row>
    <row r="679" spans="1:8" s="2" customFormat="1" ht="15.75">
      <c r="A679" s="80"/>
      <c r="B679" s="7"/>
      <c r="C679" s="7"/>
      <c r="D679" s="7"/>
      <c r="E679" s="192"/>
      <c r="F679" s="192"/>
      <c r="G679" s="35"/>
      <c r="H679" s="33"/>
    </row>
    <row r="680" spans="1:8" s="2" customFormat="1" ht="15.75">
      <c r="A680" s="80"/>
      <c r="B680" s="7"/>
      <c r="C680" s="7"/>
      <c r="D680" s="7"/>
      <c r="E680" s="192"/>
      <c r="F680" s="192"/>
      <c r="G680" s="35"/>
      <c r="H680" s="33"/>
    </row>
    <row r="681" spans="1:8" s="2" customFormat="1" ht="15.75">
      <c r="A681" s="80"/>
      <c r="B681" s="7"/>
      <c r="C681" s="7"/>
      <c r="D681" s="7"/>
      <c r="E681" s="192"/>
      <c r="F681" s="192"/>
      <c r="G681" s="35"/>
      <c r="H681" s="33"/>
    </row>
    <row r="682" spans="1:8" s="2" customFormat="1" ht="15.75">
      <c r="A682" s="80"/>
      <c r="B682" s="7"/>
      <c r="C682" s="7"/>
      <c r="D682" s="7"/>
      <c r="E682" s="192"/>
      <c r="F682" s="192"/>
      <c r="G682" s="35"/>
      <c r="H682" s="33"/>
    </row>
    <row r="683" spans="1:8" s="2" customFormat="1" ht="15.75">
      <c r="A683" s="80"/>
      <c r="B683" s="7"/>
      <c r="C683" s="7"/>
      <c r="D683" s="7"/>
      <c r="E683" s="192"/>
      <c r="F683" s="192"/>
      <c r="G683" s="35"/>
      <c r="H683" s="33"/>
    </row>
    <row r="684" spans="1:8" s="2" customFormat="1" ht="15.75">
      <c r="A684" s="80"/>
      <c r="B684" s="7"/>
      <c r="C684" s="7"/>
      <c r="D684" s="7"/>
      <c r="E684" s="192"/>
      <c r="F684" s="192"/>
      <c r="G684" s="35"/>
      <c r="H684" s="33"/>
    </row>
    <row r="685" spans="1:8" s="2" customFormat="1" ht="15.75">
      <c r="A685" s="80"/>
      <c r="B685" s="7"/>
      <c r="C685" s="7"/>
      <c r="D685" s="7"/>
      <c r="E685" s="192"/>
      <c r="F685" s="192"/>
      <c r="G685" s="35"/>
      <c r="H685" s="33"/>
    </row>
    <row r="686" spans="1:8" s="2" customFormat="1" ht="15.75">
      <c r="A686" s="80"/>
      <c r="B686" s="7"/>
      <c r="C686" s="7"/>
      <c r="D686" s="7"/>
      <c r="E686" s="193"/>
      <c r="F686" s="193"/>
      <c r="G686" s="35"/>
      <c r="H686" s="33"/>
    </row>
    <row r="687" spans="1:8" s="2" customFormat="1" ht="15.75">
      <c r="A687" s="80"/>
      <c r="B687" s="7"/>
      <c r="C687" s="7"/>
      <c r="D687" s="7"/>
      <c r="E687" s="192"/>
      <c r="F687" s="192"/>
      <c r="G687" s="35"/>
      <c r="H687" s="33"/>
    </row>
    <row r="688" spans="1:8" s="2" customFormat="1" ht="15.75">
      <c r="A688" s="80"/>
      <c r="B688" s="7"/>
      <c r="C688" s="7"/>
      <c r="D688" s="7"/>
      <c r="E688" s="192"/>
      <c r="F688" s="192"/>
      <c r="G688" s="36"/>
      <c r="H688" s="33"/>
    </row>
    <row r="689" spans="1:8" s="2" customFormat="1" ht="15.75">
      <c r="A689" s="80"/>
      <c r="B689" s="7"/>
      <c r="C689" s="7"/>
      <c r="D689" s="7"/>
      <c r="E689" s="192"/>
      <c r="F689" s="192"/>
      <c r="G689" s="36"/>
      <c r="H689" s="33"/>
    </row>
    <row r="690" spans="1:8" s="2" customFormat="1" ht="15.75">
      <c r="A690" s="80"/>
      <c r="B690" s="7"/>
      <c r="C690" s="7"/>
      <c r="D690" s="7"/>
      <c r="E690" s="192"/>
      <c r="F690" s="192"/>
      <c r="G690" s="36"/>
      <c r="H690" s="33"/>
    </row>
    <row r="691" spans="1:8" s="2" customFormat="1" ht="15.75">
      <c r="A691" s="80"/>
      <c r="B691" s="7"/>
      <c r="C691" s="7"/>
      <c r="D691" s="7"/>
      <c r="E691" s="192"/>
      <c r="F691" s="192"/>
      <c r="G691" s="36"/>
      <c r="H691" s="33"/>
    </row>
    <row r="692" spans="1:8" s="2" customFormat="1" ht="15.75">
      <c r="A692" s="80"/>
      <c r="B692" s="7"/>
      <c r="C692" s="7"/>
      <c r="D692" s="194"/>
      <c r="E692" s="195"/>
      <c r="F692" s="195"/>
      <c r="G692" s="35"/>
      <c r="H692" s="33"/>
    </row>
    <row r="693" spans="1:8" s="2" customFormat="1" ht="15.75">
      <c r="A693" s="80"/>
      <c r="B693" s="7"/>
      <c r="C693" s="7"/>
      <c r="D693" s="194"/>
      <c r="E693" s="195"/>
      <c r="F693" s="195"/>
      <c r="G693" s="35"/>
      <c r="H693" s="33"/>
    </row>
    <row r="694" spans="1:8" s="2" customFormat="1" ht="15.75">
      <c r="A694" s="80"/>
      <c r="B694" s="7"/>
      <c r="C694" s="7"/>
      <c r="D694" s="194"/>
      <c r="E694" s="7"/>
      <c r="F694" s="7"/>
      <c r="G694" s="36"/>
      <c r="H694" s="33"/>
    </row>
    <row r="695" spans="1:8" s="2" customFormat="1" ht="15.75">
      <c r="A695" s="80"/>
      <c r="B695" s="7"/>
      <c r="C695" s="7"/>
      <c r="D695" s="194"/>
      <c r="E695" s="195"/>
      <c r="F695" s="195"/>
      <c r="G695" s="35"/>
      <c r="H695" s="33"/>
    </row>
    <row r="696" spans="1:8" s="2" customFormat="1" ht="15.75">
      <c r="A696" s="80"/>
      <c r="B696" s="7"/>
      <c r="C696" s="7"/>
      <c r="D696" s="194"/>
      <c r="E696" s="195"/>
      <c r="F696" s="195"/>
      <c r="G696" s="35"/>
      <c r="H696" s="33"/>
    </row>
    <row r="697" spans="1:8" s="2" customFormat="1" ht="15.75">
      <c r="A697" s="80"/>
      <c r="B697" s="7"/>
      <c r="C697" s="7"/>
      <c r="D697" s="194"/>
      <c r="E697" s="195"/>
      <c r="F697" s="195"/>
      <c r="G697" s="35"/>
      <c r="H697" s="33"/>
    </row>
    <row r="698" spans="1:8" s="2" customFormat="1" ht="15" customHeight="1">
      <c r="A698" s="80"/>
      <c r="B698" s="7"/>
      <c r="C698" s="7"/>
      <c r="D698" s="7"/>
      <c r="E698" s="192"/>
      <c r="F698" s="192"/>
      <c r="G698" s="36"/>
      <c r="H698" s="33"/>
    </row>
    <row r="699" spans="1:8" s="2" customFormat="1" ht="15.75">
      <c r="A699" s="80"/>
      <c r="B699" s="7"/>
      <c r="C699" s="7"/>
      <c r="D699" s="52"/>
      <c r="E699" s="52"/>
      <c r="F699" s="23"/>
      <c r="G699" s="35"/>
      <c r="H699" s="33"/>
    </row>
    <row r="700" spans="1:8" s="2" customFormat="1" ht="15.75">
      <c r="A700" s="80"/>
      <c r="B700" s="7"/>
      <c r="C700" s="7"/>
      <c r="D700" s="52"/>
      <c r="E700" s="52"/>
      <c r="F700" s="23"/>
      <c r="G700" s="35"/>
      <c r="H700" s="33"/>
    </row>
    <row r="701" spans="1:8" s="2" customFormat="1" ht="15.75">
      <c r="A701" s="80"/>
      <c r="B701" s="7"/>
      <c r="C701" s="7"/>
      <c r="D701" s="7"/>
      <c r="E701" s="7"/>
      <c r="F701" s="7"/>
      <c r="G701" s="35"/>
      <c r="H701" s="33"/>
    </row>
    <row r="702" spans="1:8" s="2" customFormat="1" ht="15.75">
      <c r="A702" s="80"/>
      <c r="B702" s="7"/>
      <c r="C702" s="7"/>
      <c r="D702" s="7"/>
      <c r="E702" s="7"/>
      <c r="F702" s="7"/>
      <c r="G702" s="189"/>
      <c r="H702" s="33"/>
    </row>
    <row r="703" spans="1:8" s="2" customFormat="1" ht="15.75">
      <c r="A703" s="80"/>
      <c r="B703" s="7"/>
      <c r="C703" s="7"/>
      <c r="D703" s="7"/>
      <c r="E703" s="7"/>
      <c r="F703" s="7"/>
      <c r="G703" s="189"/>
      <c r="H703" s="33"/>
    </row>
    <row r="704" spans="1:8" s="2" customFormat="1" ht="15.75">
      <c r="A704" s="80"/>
      <c r="B704" s="7"/>
      <c r="C704" s="7"/>
      <c r="D704" s="52"/>
      <c r="E704" s="52"/>
      <c r="F704" s="23"/>
      <c r="G704" s="196"/>
      <c r="H704" s="33"/>
    </row>
    <row r="705" spans="1:8" s="2" customFormat="1" ht="15.75">
      <c r="A705" s="80"/>
      <c r="B705" s="7"/>
      <c r="C705" s="7"/>
      <c r="D705" s="22"/>
      <c r="E705" s="22"/>
      <c r="F705" s="7"/>
      <c r="G705" s="189"/>
      <c r="H705" s="33"/>
    </row>
    <row r="706" spans="1:8" s="2" customFormat="1" ht="15.75">
      <c r="A706" s="80"/>
      <c r="B706" s="7"/>
      <c r="C706" s="7"/>
      <c r="D706" s="7"/>
      <c r="E706" s="7"/>
      <c r="F706" s="7"/>
      <c r="G706" s="189"/>
      <c r="H706" s="33"/>
    </row>
    <row r="707" spans="1:8" s="2" customFormat="1" ht="15.75">
      <c r="A707" s="80"/>
      <c r="B707" s="7"/>
      <c r="C707" s="7"/>
      <c r="D707" s="7"/>
      <c r="E707" s="7"/>
      <c r="F707" s="7"/>
      <c r="G707" s="189"/>
      <c r="H707" s="33"/>
    </row>
    <row r="708" spans="1:8" s="2" customFormat="1" ht="15.75">
      <c r="A708" s="80"/>
      <c r="B708" s="7"/>
      <c r="C708" s="7"/>
      <c r="D708" s="7"/>
      <c r="E708" s="7"/>
      <c r="F708" s="7"/>
      <c r="G708" s="189"/>
      <c r="H708" s="33"/>
    </row>
    <row r="709" spans="1:8" s="2" customFormat="1" ht="15.75">
      <c r="A709" s="80"/>
      <c r="B709" s="7"/>
      <c r="C709" s="7"/>
      <c r="D709" s="7"/>
      <c r="E709" s="7"/>
      <c r="F709" s="7"/>
      <c r="G709" s="35"/>
      <c r="H709" s="33"/>
    </row>
    <row r="710" spans="1:8" s="2" customFormat="1" ht="15.75">
      <c r="A710" s="80"/>
      <c r="B710" s="7"/>
      <c r="C710" s="7"/>
      <c r="D710" s="7"/>
      <c r="E710" s="7"/>
      <c r="F710" s="7"/>
      <c r="G710" s="35"/>
      <c r="H710" s="33"/>
    </row>
    <row r="711" spans="1:8" s="2" customFormat="1" ht="15.75">
      <c r="A711" s="80"/>
      <c r="B711" s="7"/>
      <c r="C711" s="7"/>
      <c r="D711" s="7"/>
      <c r="E711" s="7"/>
      <c r="F711" s="7"/>
      <c r="G711" s="35"/>
      <c r="H711" s="33"/>
    </row>
    <row r="712" spans="1:8" s="16" customFormat="1" ht="15.75">
      <c r="A712" s="80"/>
      <c r="B712" s="197"/>
      <c r="C712" s="54"/>
      <c r="D712" s="54"/>
      <c r="E712" s="54"/>
      <c r="F712" s="54"/>
      <c r="G712" s="37"/>
      <c r="H712" s="33"/>
    </row>
    <row r="713" spans="1:8" s="2" customFormat="1" ht="15.75">
      <c r="A713" s="80"/>
      <c r="B713" s="7"/>
      <c r="C713" s="7"/>
      <c r="D713" s="7"/>
      <c r="E713" s="7"/>
      <c r="F713" s="7"/>
      <c r="G713" s="26"/>
      <c r="H713" s="33"/>
    </row>
    <row r="714" spans="1:8" s="2" customFormat="1" ht="15.75">
      <c r="A714" s="80"/>
      <c r="B714" s="7"/>
      <c r="C714" s="7"/>
      <c r="D714" s="7"/>
      <c r="E714" s="7"/>
      <c r="F714" s="7"/>
      <c r="G714" s="26"/>
      <c r="H714" s="33"/>
    </row>
    <row r="715" spans="1:8" s="2" customFormat="1" ht="15.75">
      <c r="A715" s="80"/>
      <c r="B715" s="7"/>
      <c r="C715" s="7"/>
      <c r="D715" s="7"/>
      <c r="E715" s="7"/>
      <c r="F715" s="7"/>
      <c r="G715" s="26"/>
      <c r="H715" s="33"/>
    </row>
    <row r="716" spans="1:8" s="2" customFormat="1" ht="15.75">
      <c r="A716" s="80"/>
      <c r="B716" s="7"/>
      <c r="C716" s="7"/>
      <c r="D716" s="7"/>
      <c r="E716" s="7"/>
      <c r="F716" s="7"/>
      <c r="G716" s="26"/>
      <c r="H716" s="33"/>
    </row>
    <row r="717" spans="1:8" s="2" customFormat="1" ht="15.75">
      <c r="A717" s="80"/>
      <c r="B717" s="7"/>
      <c r="C717" s="7"/>
      <c r="D717" s="7"/>
      <c r="E717" s="7"/>
      <c r="F717" s="7"/>
      <c r="G717" s="26"/>
      <c r="H717" s="33"/>
    </row>
    <row r="718" spans="1:8" s="2" customFormat="1" ht="15.75">
      <c r="A718" s="80"/>
      <c r="B718" s="7"/>
      <c r="C718" s="7"/>
      <c r="D718" s="7"/>
      <c r="E718" s="7"/>
      <c r="F718" s="7"/>
      <c r="G718" s="26"/>
      <c r="H718" s="33"/>
    </row>
    <row r="719" spans="1:8" s="2" customFormat="1" ht="15.75">
      <c r="A719" s="80"/>
      <c r="B719" s="7"/>
      <c r="C719" s="80"/>
      <c r="D719" s="80"/>
      <c r="E719" s="7"/>
      <c r="F719" s="7"/>
      <c r="G719" s="26"/>
      <c r="H719" s="33"/>
    </row>
    <row r="720" spans="1:8" s="2" customFormat="1" ht="15.75">
      <c r="A720" s="80"/>
      <c r="B720" s="7"/>
      <c r="C720" s="80"/>
      <c r="D720" s="269"/>
      <c r="E720" s="269"/>
      <c r="F720" s="7"/>
      <c r="G720" s="26"/>
      <c r="H720" s="33"/>
    </row>
    <row r="721" spans="1:8" s="2" customFormat="1" ht="15.75">
      <c r="A721" s="80"/>
      <c r="B721" s="7"/>
      <c r="C721" s="7"/>
      <c r="D721" s="7"/>
      <c r="E721" s="7"/>
      <c r="F721" s="7"/>
      <c r="G721" s="26"/>
      <c r="H721" s="33"/>
    </row>
    <row r="722" spans="1:8" s="2" customFormat="1" ht="15.75">
      <c r="A722" s="80"/>
      <c r="B722" s="7"/>
      <c r="C722" s="7"/>
      <c r="D722" s="7"/>
      <c r="E722" s="192"/>
      <c r="F722" s="192"/>
      <c r="G722" s="26"/>
      <c r="H722" s="33"/>
    </row>
    <row r="723" spans="1:8" s="2" customFormat="1" ht="15.75">
      <c r="A723" s="80"/>
      <c r="B723" s="7"/>
      <c r="C723" s="7"/>
      <c r="D723" s="7"/>
      <c r="E723" s="192"/>
      <c r="F723" s="192"/>
      <c r="G723" s="26"/>
      <c r="H723" s="33"/>
    </row>
    <row r="724" spans="1:8" s="2" customFormat="1" ht="15.75">
      <c r="A724" s="80"/>
      <c r="B724" s="7"/>
      <c r="C724" s="7"/>
      <c r="D724" s="7"/>
      <c r="E724" s="192"/>
      <c r="F724" s="192"/>
      <c r="G724" s="26"/>
      <c r="H724" s="33"/>
    </row>
    <row r="725" spans="1:8" s="2" customFormat="1" ht="15.75">
      <c r="A725" s="80"/>
      <c r="B725" s="7"/>
      <c r="C725" s="7"/>
      <c r="D725" s="7"/>
      <c r="E725" s="192"/>
      <c r="F725" s="192"/>
      <c r="G725" s="38"/>
      <c r="H725" s="33"/>
    </row>
    <row r="726" spans="1:8" s="2" customFormat="1" ht="15.75">
      <c r="A726" s="80"/>
      <c r="B726" s="7"/>
      <c r="C726" s="7"/>
      <c r="D726" s="7"/>
      <c r="E726" s="192"/>
      <c r="F726" s="192"/>
      <c r="G726" s="38"/>
      <c r="H726" s="33"/>
    </row>
    <row r="727" spans="1:8" s="2" customFormat="1" ht="15.75">
      <c r="A727" s="80"/>
      <c r="B727" s="7"/>
      <c r="C727" s="7"/>
      <c r="D727" s="7"/>
      <c r="E727" s="192"/>
      <c r="F727" s="192"/>
      <c r="G727" s="38"/>
      <c r="H727" s="33"/>
    </row>
    <row r="728" spans="1:8" s="2" customFormat="1" ht="15.75">
      <c r="A728" s="80"/>
      <c r="B728" s="7"/>
      <c r="C728" s="7"/>
      <c r="D728" s="7"/>
      <c r="E728" s="192"/>
      <c r="F728" s="192"/>
      <c r="G728" s="26"/>
      <c r="H728" s="33"/>
    </row>
    <row r="729" spans="1:8" s="2" customFormat="1" ht="15.75">
      <c r="A729" s="80"/>
      <c r="B729" s="7"/>
      <c r="C729" s="7"/>
      <c r="D729" s="7"/>
      <c r="E729" s="192"/>
      <c r="F729" s="192"/>
      <c r="G729" s="26"/>
      <c r="H729" s="33"/>
    </row>
    <row r="730" spans="1:8" s="2" customFormat="1" ht="15.75">
      <c r="A730" s="80"/>
      <c r="B730" s="7"/>
      <c r="C730" s="7"/>
      <c r="D730" s="7"/>
      <c r="E730" s="192"/>
      <c r="F730" s="192"/>
      <c r="G730" s="26"/>
      <c r="H730" s="33"/>
    </row>
    <row r="731" spans="1:8" s="2" customFormat="1" ht="15.75">
      <c r="A731" s="80"/>
      <c r="B731" s="7"/>
      <c r="C731" s="7"/>
      <c r="D731" s="7"/>
      <c r="E731" s="192"/>
      <c r="F731" s="192"/>
      <c r="G731" s="26"/>
      <c r="H731" s="33"/>
    </row>
    <row r="732" spans="1:8" s="2" customFormat="1" ht="15.75">
      <c r="A732" s="80"/>
      <c r="B732" s="7"/>
      <c r="C732" s="7"/>
      <c r="D732" s="7"/>
      <c r="E732" s="192"/>
      <c r="F732" s="192"/>
      <c r="G732" s="26"/>
      <c r="H732" s="33"/>
    </row>
    <row r="733" spans="1:8" s="2" customFormat="1" ht="15.75">
      <c r="A733" s="80"/>
      <c r="B733" s="7"/>
      <c r="C733" s="7"/>
      <c r="D733" s="7"/>
      <c r="E733" s="192"/>
      <c r="F733" s="192"/>
      <c r="G733" s="38"/>
      <c r="H733" s="33"/>
    </row>
    <row r="734" spans="1:8" s="2" customFormat="1" ht="15.75">
      <c r="A734" s="80"/>
      <c r="B734" s="7"/>
      <c r="C734" s="7"/>
      <c r="D734" s="7"/>
      <c r="E734" s="192"/>
      <c r="F734" s="192"/>
      <c r="G734" s="38"/>
      <c r="H734" s="33"/>
    </row>
    <row r="735" spans="1:8" s="2" customFormat="1" ht="15.75">
      <c r="A735" s="80"/>
      <c r="B735" s="7"/>
      <c r="C735" s="7"/>
      <c r="D735" s="7"/>
      <c r="E735" s="192"/>
      <c r="F735" s="192"/>
      <c r="G735" s="26"/>
      <c r="H735" s="33"/>
    </row>
    <row r="736" spans="1:8" s="2" customFormat="1" ht="15.75">
      <c r="A736" s="80"/>
      <c r="B736" s="7"/>
      <c r="C736" s="7"/>
      <c r="D736" s="7"/>
      <c r="E736" s="192"/>
      <c r="F736" s="192"/>
      <c r="G736" s="26"/>
      <c r="H736" s="33"/>
    </row>
    <row r="737" spans="1:8" s="2" customFormat="1" ht="15.75">
      <c r="A737" s="80"/>
      <c r="B737" s="7"/>
      <c r="C737" s="7"/>
      <c r="D737" s="7"/>
      <c r="E737" s="192"/>
      <c r="F737" s="192"/>
      <c r="G737" s="26"/>
      <c r="H737" s="33"/>
    </row>
    <row r="738" spans="1:8" s="2" customFormat="1" ht="15.75">
      <c r="A738" s="80"/>
      <c r="B738" s="7"/>
      <c r="C738" s="7"/>
      <c r="D738" s="7"/>
      <c r="E738" s="192"/>
      <c r="F738" s="192"/>
      <c r="G738" s="26"/>
      <c r="H738" s="33"/>
    </row>
    <row r="739" spans="1:8" s="2" customFormat="1" ht="15.75">
      <c r="A739" s="80"/>
      <c r="B739" s="7"/>
      <c r="C739" s="7"/>
      <c r="D739" s="7"/>
      <c r="E739" s="192"/>
      <c r="F739" s="192"/>
      <c r="G739" s="26"/>
      <c r="H739" s="33"/>
    </row>
    <row r="740" spans="1:8" s="2" customFormat="1" ht="15.75">
      <c r="A740" s="80"/>
      <c r="B740" s="7"/>
      <c r="C740" s="7"/>
      <c r="D740" s="7"/>
      <c r="E740" s="192"/>
      <c r="F740" s="192"/>
      <c r="G740" s="26"/>
      <c r="H740" s="33"/>
    </row>
    <row r="741" spans="1:8" s="2" customFormat="1" ht="15.75">
      <c r="A741" s="80"/>
      <c r="B741" s="7"/>
      <c r="C741" s="7"/>
      <c r="D741" s="194"/>
      <c r="E741" s="7"/>
      <c r="F741" s="7"/>
      <c r="G741" s="38"/>
      <c r="H741" s="33"/>
    </row>
    <row r="742" spans="1:8" s="2" customFormat="1" ht="15.75">
      <c r="A742" s="80"/>
      <c r="B742" s="7"/>
      <c r="C742" s="7"/>
      <c r="D742" s="194"/>
      <c r="E742" s="195"/>
      <c r="F742" s="195"/>
      <c r="G742" s="26"/>
      <c r="H742" s="33"/>
    </row>
    <row r="743" spans="1:8" s="2" customFormat="1" ht="15.75">
      <c r="A743" s="80"/>
      <c r="B743" s="7"/>
      <c r="C743" s="7"/>
      <c r="D743" s="194"/>
      <c r="E743" s="195"/>
      <c r="F743" s="195"/>
      <c r="G743" s="26"/>
      <c r="H743" s="33"/>
    </row>
    <row r="744" spans="1:8" s="2" customFormat="1" ht="15.75">
      <c r="A744" s="80"/>
      <c r="B744" s="7"/>
      <c r="C744" s="7"/>
      <c r="D744" s="194"/>
      <c r="E744" s="195"/>
      <c r="F744" s="195"/>
      <c r="G744" s="26"/>
      <c r="H744" s="33"/>
    </row>
    <row r="745" spans="1:8" s="2" customFormat="1" ht="15.75">
      <c r="A745" s="80"/>
      <c r="B745" s="7"/>
      <c r="C745" s="7"/>
      <c r="D745" s="7"/>
      <c r="E745" s="192"/>
      <c r="F745" s="192"/>
      <c r="G745" s="26"/>
      <c r="H745" s="33"/>
    </row>
    <row r="746" spans="1:8" s="2" customFormat="1" ht="15.75">
      <c r="A746" s="80"/>
      <c r="B746" s="7"/>
      <c r="C746" s="7"/>
      <c r="D746" s="7"/>
      <c r="E746" s="192"/>
      <c r="F746" s="192"/>
      <c r="G746" s="26"/>
      <c r="H746" s="33"/>
    </row>
    <row r="747" spans="1:8" s="13" customFormat="1" ht="15.75">
      <c r="A747" s="82"/>
      <c r="B747" s="54"/>
      <c r="C747" s="54"/>
      <c r="D747" s="54"/>
      <c r="E747" s="198"/>
      <c r="F747" s="198"/>
      <c r="G747" s="32"/>
      <c r="H747" s="33"/>
    </row>
    <row r="748" spans="1:8" s="2" customFormat="1" ht="15.75">
      <c r="A748" s="80"/>
      <c r="B748" s="7"/>
      <c r="C748" s="7"/>
      <c r="D748" s="7"/>
      <c r="E748" s="192"/>
      <c r="F748" s="192"/>
      <c r="G748" s="34"/>
      <c r="H748" s="33"/>
    </row>
    <row r="749" spans="1:8" s="2" customFormat="1" ht="15.75">
      <c r="A749" s="80"/>
      <c r="B749" s="7"/>
      <c r="C749" s="7"/>
      <c r="D749" s="7"/>
      <c r="E749" s="192"/>
      <c r="F749" s="192"/>
      <c r="G749" s="34"/>
      <c r="H749" s="33"/>
    </row>
    <row r="750" spans="1:8" s="2" customFormat="1" ht="15.75">
      <c r="A750" s="80"/>
      <c r="B750" s="7"/>
      <c r="C750" s="7"/>
      <c r="D750" s="7"/>
      <c r="E750" s="192"/>
      <c r="F750" s="192"/>
      <c r="G750" s="35"/>
      <c r="H750" s="33"/>
    </row>
    <row r="751" spans="1:8" s="2" customFormat="1" ht="15.75">
      <c r="A751" s="80"/>
      <c r="B751" s="7"/>
      <c r="C751" s="7"/>
      <c r="D751" s="7"/>
      <c r="E751" s="192"/>
      <c r="F751" s="192"/>
      <c r="G751" s="35"/>
      <c r="H751" s="33"/>
    </row>
    <row r="752" spans="1:8" s="2" customFormat="1" ht="15.75">
      <c r="A752" s="80"/>
      <c r="B752" s="7"/>
      <c r="C752" s="7"/>
      <c r="D752" s="7"/>
      <c r="E752" s="192"/>
      <c r="F752" s="192"/>
      <c r="G752" s="35"/>
      <c r="H752" s="33"/>
    </row>
    <row r="753" spans="1:8" s="2" customFormat="1" ht="15.75">
      <c r="A753" s="80"/>
      <c r="B753" s="7"/>
      <c r="C753" s="7"/>
      <c r="D753" s="7"/>
      <c r="E753" s="192"/>
      <c r="F753" s="192"/>
      <c r="G753" s="35"/>
      <c r="H753" s="33"/>
    </row>
    <row r="754" spans="1:8" s="2" customFormat="1" ht="15.75">
      <c r="A754" s="80"/>
      <c r="B754" s="7"/>
      <c r="C754" s="7"/>
      <c r="D754" s="7"/>
      <c r="E754" s="192"/>
      <c r="F754" s="192"/>
      <c r="G754" s="34"/>
      <c r="H754" s="33"/>
    </row>
    <row r="755" spans="1:8" s="2" customFormat="1" ht="15.75">
      <c r="A755" s="80"/>
      <c r="B755" s="7"/>
      <c r="C755" s="7"/>
      <c r="D755" s="7"/>
      <c r="E755" s="192"/>
      <c r="F755" s="192"/>
      <c r="G755" s="35"/>
      <c r="H755" s="33"/>
    </row>
    <row r="756" spans="1:8" s="2" customFormat="1" ht="15.75">
      <c r="A756" s="80"/>
      <c r="B756" s="7"/>
      <c r="C756" s="7"/>
      <c r="D756" s="7"/>
      <c r="E756" s="192"/>
      <c r="F756" s="192"/>
      <c r="G756" s="35"/>
      <c r="H756" s="33"/>
    </row>
    <row r="757" spans="1:8" s="2" customFormat="1" ht="15.75">
      <c r="A757" s="80"/>
      <c r="B757" s="7"/>
      <c r="C757" s="7"/>
      <c r="D757" s="7"/>
      <c r="E757" s="192"/>
      <c r="F757" s="192"/>
      <c r="G757" s="35"/>
      <c r="H757" s="33"/>
    </row>
    <row r="758" spans="1:8" s="2" customFormat="1" ht="15.75">
      <c r="A758" s="80"/>
      <c r="B758" s="197"/>
      <c r="C758" s="54"/>
      <c r="D758" s="54"/>
      <c r="E758" s="54"/>
      <c r="F758" s="54"/>
      <c r="G758" s="32"/>
      <c r="H758" s="33"/>
    </row>
    <row r="759" spans="1:7" ht="15.75">
      <c r="A759" s="80"/>
      <c r="B759" s="7"/>
      <c r="C759" s="7"/>
      <c r="D759" s="7"/>
      <c r="E759" s="7"/>
      <c r="F759" s="7"/>
      <c r="G759" s="34"/>
    </row>
    <row r="760" spans="1:7" ht="15.75">
      <c r="A760" s="80"/>
      <c r="B760" s="7"/>
      <c r="C760" s="7"/>
      <c r="D760" s="22"/>
      <c r="E760" s="22"/>
      <c r="F760" s="7"/>
      <c r="G760" s="35"/>
    </row>
    <row r="761" spans="1:7" ht="15.75">
      <c r="A761" s="80"/>
      <c r="B761" s="7"/>
      <c r="C761" s="7"/>
      <c r="D761" s="7"/>
      <c r="E761" s="7"/>
      <c r="F761" s="7"/>
      <c r="G761" s="35"/>
    </row>
    <row r="762" spans="1:7" ht="15.75">
      <c r="A762" s="80"/>
      <c r="B762" s="7"/>
      <c r="C762" s="7"/>
      <c r="D762" s="7"/>
      <c r="E762" s="7"/>
      <c r="F762" s="7"/>
      <c r="G762" s="35"/>
    </row>
    <row r="763" spans="1:7" ht="15.75">
      <c r="A763" s="80"/>
      <c r="B763" s="7"/>
      <c r="C763" s="7"/>
      <c r="D763" s="7"/>
      <c r="E763" s="7"/>
      <c r="F763" s="7"/>
      <c r="G763" s="40"/>
    </row>
    <row r="764" spans="1:7" ht="15.75">
      <c r="A764" s="80"/>
      <c r="B764" s="7"/>
      <c r="C764" s="7"/>
      <c r="D764" s="7"/>
      <c r="E764" s="7"/>
      <c r="F764" s="7"/>
      <c r="G764" s="40"/>
    </row>
    <row r="765" spans="1:7" ht="15.75">
      <c r="A765" s="80"/>
      <c r="B765" s="7"/>
      <c r="C765" s="7"/>
      <c r="D765" s="7"/>
      <c r="E765" s="7"/>
      <c r="F765" s="7"/>
      <c r="G765" s="35"/>
    </row>
    <row r="766" spans="1:7" ht="15.75">
      <c r="A766" s="80"/>
      <c r="B766" s="7"/>
      <c r="C766" s="7"/>
      <c r="D766" s="7"/>
      <c r="E766" s="7"/>
      <c r="F766" s="7"/>
      <c r="G766" s="35"/>
    </row>
    <row r="767" spans="1:7" ht="15.75">
      <c r="A767" s="80"/>
      <c r="B767" s="7"/>
      <c r="C767" s="7"/>
      <c r="D767" s="7"/>
      <c r="E767" s="7"/>
      <c r="F767" s="7"/>
      <c r="G767" s="35"/>
    </row>
    <row r="768" spans="1:7" ht="15.75">
      <c r="A768" s="80"/>
      <c r="B768" s="7"/>
      <c r="C768" s="7"/>
      <c r="D768" s="7"/>
      <c r="E768" s="7"/>
      <c r="F768" s="7"/>
      <c r="G768" s="35"/>
    </row>
    <row r="769" spans="1:7" ht="15.75">
      <c r="A769" s="80"/>
      <c r="B769" s="197"/>
      <c r="C769" s="54"/>
      <c r="D769" s="54"/>
      <c r="E769" s="54"/>
      <c r="F769" s="54"/>
      <c r="G769" s="32"/>
    </row>
    <row r="770" spans="1:7" ht="15.75">
      <c r="A770" s="80"/>
      <c r="B770" s="197"/>
      <c r="C770" s="7"/>
      <c r="D770" s="7"/>
      <c r="E770" s="192"/>
      <c r="F770" s="7"/>
      <c r="G770" s="34"/>
    </row>
    <row r="771" spans="1:7" ht="15.75">
      <c r="A771" s="80"/>
      <c r="B771" s="197"/>
      <c r="C771" s="7"/>
      <c r="D771" s="7"/>
      <c r="E771" s="192"/>
      <c r="F771" s="7"/>
      <c r="G771" s="35"/>
    </row>
    <row r="772" spans="1:7" ht="15.75">
      <c r="A772" s="80"/>
      <c r="B772" s="197"/>
      <c r="C772" s="7"/>
      <c r="D772" s="7"/>
      <c r="E772" s="192"/>
      <c r="F772" s="7"/>
      <c r="G772" s="35"/>
    </row>
    <row r="773" spans="1:7" ht="15.75">
      <c r="A773" s="80"/>
      <c r="B773" s="7"/>
      <c r="C773" s="7"/>
      <c r="D773" s="7"/>
      <c r="E773" s="7"/>
      <c r="F773" s="7"/>
      <c r="G773" s="34"/>
    </row>
    <row r="774" spans="1:7" ht="15.75">
      <c r="A774" s="80"/>
      <c r="B774" s="7"/>
      <c r="C774" s="7"/>
      <c r="D774" s="7"/>
      <c r="E774" s="7"/>
      <c r="F774" s="7"/>
      <c r="G774" s="34"/>
    </row>
    <row r="775" spans="1:7" ht="15.75">
      <c r="A775" s="80"/>
      <c r="B775" s="7"/>
      <c r="C775" s="7"/>
      <c r="D775" s="7"/>
      <c r="E775" s="7"/>
      <c r="F775" s="7"/>
      <c r="G775" s="35"/>
    </row>
    <row r="776" spans="1:7" ht="15.75">
      <c r="A776" s="80"/>
      <c r="B776" s="7"/>
      <c r="C776" s="7"/>
      <c r="D776" s="7"/>
      <c r="E776" s="194"/>
      <c r="F776" s="194"/>
      <c r="G776" s="40"/>
    </row>
    <row r="777" spans="1:7" ht="15.75">
      <c r="A777" s="80"/>
      <c r="B777" s="7"/>
      <c r="C777" s="7"/>
      <c r="D777" s="7"/>
      <c r="E777" s="7"/>
      <c r="F777" s="7"/>
      <c r="G777" s="35"/>
    </row>
    <row r="778" spans="1:8" s="13" customFormat="1" ht="15.75">
      <c r="A778" s="82"/>
      <c r="B778" s="54"/>
      <c r="C778" s="54"/>
      <c r="D778" s="54"/>
      <c r="E778" s="54"/>
      <c r="F778" s="54"/>
      <c r="G778" s="41"/>
      <c r="H778" s="33"/>
    </row>
    <row r="779" spans="1:7" ht="15.75">
      <c r="A779" s="80"/>
      <c r="B779" s="7"/>
      <c r="C779" s="52"/>
      <c r="D779" s="52"/>
      <c r="E779" s="52"/>
      <c r="F779" s="23"/>
      <c r="G779" s="35"/>
    </row>
    <row r="780" spans="1:9" s="2" customFormat="1" ht="15.75">
      <c r="A780" s="80"/>
      <c r="B780" s="7"/>
      <c r="C780" s="7"/>
      <c r="D780" s="7"/>
      <c r="E780" s="7"/>
      <c r="F780" s="7"/>
      <c r="G780" s="34"/>
      <c r="H780" s="33"/>
      <c r="I780" s="1"/>
    </row>
    <row r="781" spans="1:8" s="2" customFormat="1" ht="15.75">
      <c r="A781" s="80"/>
      <c r="B781" s="7"/>
      <c r="C781" s="7"/>
      <c r="D781" s="7"/>
      <c r="E781" s="192"/>
      <c r="F781" s="192"/>
      <c r="G781" s="31"/>
      <c r="H781" s="33"/>
    </row>
    <row r="782" spans="1:8" s="2" customFormat="1" ht="15.75">
      <c r="A782" s="80"/>
      <c r="B782" s="7"/>
      <c r="C782" s="7"/>
      <c r="D782" s="7"/>
      <c r="E782" s="192"/>
      <c r="F782" s="192"/>
      <c r="G782" s="35"/>
      <c r="H782" s="33"/>
    </row>
    <row r="783" spans="1:8" s="2" customFormat="1" ht="15.75">
      <c r="A783" s="80"/>
      <c r="B783" s="7"/>
      <c r="C783" s="7"/>
      <c r="D783" s="7"/>
      <c r="E783" s="192"/>
      <c r="F783" s="192"/>
      <c r="G783" s="35"/>
      <c r="H783" s="33"/>
    </row>
    <row r="784" spans="1:9" s="2" customFormat="1" ht="15.75">
      <c r="A784" s="80"/>
      <c r="B784" s="7"/>
      <c r="C784" s="7"/>
      <c r="D784" s="7"/>
      <c r="E784" s="7"/>
      <c r="F784" s="7"/>
      <c r="G784" s="34"/>
      <c r="H784" s="33"/>
      <c r="I784" s="1"/>
    </row>
    <row r="785" spans="1:9" s="2" customFormat="1" ht="15.75">
      <c r="A785" s="80"/>
      <c r="B785" s="7"/>
      <c r="C785" s="7"/>
      <c r="D785" s="7"/>
      <c r="E785" s="7"/>
      <c r="F785" s="7"/>
      <c r="G785" s="34"/>
      <c r="H785" s="33"/>
      <c r="I785" s="1"/>
    </row>
    <row r="786" spans="1:9" s="2" customFormat="1" ht="15.75">
      <c r="A786" s="80"/>
      <c r="B786" s="7"/>
      <c r="C786" s="7"/>
      <c r="D786" s="7"/>
      <c r="E786" s="7"/>
      <c r="F786" s="7"/>
      <c r="G786" s="34"/>
      <c r="H786" s="33"/>
      <c r="I786" s="1"/>
    </row>
    <row r="787" spans="1:9" s="2" customFormat="1" ht="15.75">
      <c r="A787" s="80"/>
      <c r="B787" s="7"/>
      <c r="C787" s="7"/>
      <c r="D787" s="7"/>
      <c r="E787" s="7"/>
      <c r="F787" s="7"/>
      <c r="G787" s="35"/>
      <c r="H787" s="33"/>
      <c r="I787" s="1"/>
    </row>
    <row r="788" spans="1:9" s="2" customFormat="1" ht="15.75">
      <c r="A788" s="80"/>
      <c r="B788" s="7"/>
      <c r="C788" s="7"/>
      <c r="D788" s="7"/>
      <c r="E788" s="194"/>
      <c r="F788" s="194"/>
      <c r="G788" s="40"/>
      <c r="H788" s="33"/>
      <c r="I788" s="1"/>
    </row>
    <row r="789" spans="1:9" s="2" customFormat="1" ht="15.75">
      <c r="A789" s="80"/>
      <c r="B789" s="7"/>
      <c r="C789" s="7"/>
      <c r="D789" s="7"/>
      <c r="E789" s="194"/>
      <c r="F789" s="194"/>
      <c r="G789" s="40"/>
      <c r="H789" s="33"/>
      <c r="I789" s="1"/>
    </row>
    <row r="790" spans="1:9" s="2" customFormat="1" ht="15.75">
      <c r="A790" s="80"/>
      <c r="B790" s="7"/>
      <c r="C790" s="7"/>
      <c r="D790" s="7"/>
      <c r="E790" s="7"/>
      <c r="F790" s="7"/>
      <c r="G790" s="35"/>
      <c r="H790" s="33"/>
      <c r="I790" s="1"/>
    </row>
    <row r="791" spans="1:9" s="2" customFormat="1" ht="18" customHeight="1">
      <c r="A791" s="80"/>
      <c r="B791" s="7"/>
      <c r="C791" s="23"/>
      <c r="D791" s="23"/>
      <c r="E791" s="23"/>
      <c r="F791" s="23"/>
      <c r="G791" s="35"/>
      <c r="H791" s="33"/>
      <c r="I791" s="1"/>
    </row>
    <row r="792" spans="1:9" s="2" customFormat="1" ht="15.75">
      <c r="A792" s="80"/>
      <c r="B792" s="197"/>
      <c r="C792" s="54"/>
      <c r="D792" s="54"/>
      <c r="E792" s="54"/>
      <c r="F792" s="54"/>
      <c r="G792" s="32"/>
      <c r="H792" s="33"/>
      <c r="I792" s="1"/>
    </row>
    <row r="793" spans="1:9" s="2" customFormat="1" ht="15.75">
      <c r="A793" s="80"/>
      <c r="B793" s="7"/>
      <c r="C793" s="7"/>
      <c r="D793" s="7"/>
      <c r="E793" s="7"/>
      <c r="F793" s="7"/>
      <c r="G793" s="34"/>
      <c r="H793" s="33"/>
      <c r="I793" s="1"/>
    </row>
    <row r="794" spans="1:9" s="2" customFormat="1" ht="15.75">
      <c r="A794" s="80"/>
      <c r="B794" s="7"/>
      <c r="C794" s="7"/>
      <c r="D794" s="7"/>
      <c r="E794" s="7"/>
      <c r="F794" s="7"/>
      <c r="G794" s="35"/>
      <c r="H794" s="33"/>
      <c r="I794" s="1"/>
    </row>
    <row r="795" spans="1:9" s="2" customFormat="1" ht="15.75">
      <c r="A795" s="80"/>
      <c r="B795" s="7"/>
      <c r="C795" s="7"/>
      <c r="D795" s="22"/>
      <c r="E795" s="22"/>
      <c r="F795" s="7"/>
      <c r="G795" s="35"/>
      <c r="H795" s="33"/>
      <c r="I795" s="1"/>
    </row>
    <row r="796" spans="1:9" s="2" customFormat="1" ht="15.75">
      <c r="A796" s="80"/>
      <c r="B796" s="7"/>
      <c r="C796" s="7"/>
      <c r="D796" s="7"/>
      <c r="E796" s="7"/>
      <c r="F796" s="7"/>
      <c r="G796" s="35"/>
      <c r="H796" s="33"/>
      <c r="I796" s="1"/>
    </row>
    <row r="797" spans="1:9" s="2" customFormat="1" ht="15.75">
      <c r="A797" s="80"/>
      <c r="B797" s="7"/>
      <c r="C797" s="7"/>
      <c r="D797" s="7"/>
      <c r="E797" s="7"/>
      <c r="F797" s="7"/>
      <c r="G797" s="35"/>
      <c r="H797" s="33"/>
      <c r="I797" s="1"/>
    </row>
    <row r="798" spans="1:9" s="2" customFormat="1" ht="15.75">
      <c r="A798" s="80"/>
      <c r="B798" s="7"/>
      <c r="C798" s="80"/>
      <c r="D798" s="80"/>
      <c r="E798" s="7"/>
      <c r="F798" s="7"/>
      <c r="G798" s="34"/>
      <c r="H798" s="33"/>
      <c r="I798" s="1"/>
    </row>
    <row r="799" spans="1:9" s="2" customFormat="1" ht="15.75">
      <c r="A799" s="80"/>
      <c r="B799" s="7"/>
      <c r="C799" s="80"/>
      <c r="D799" s="22"/>
      <c r="E799" s="22"/>
      <c r="F799" s="7"/>
      <c r="G799" s="34"/>
      <c r="H799" s="33"/>
      <c r="I799" s="1"/>
    </row>
    <row r="800" spans="1:9" s="2" customFormat="1" ht="15.75">
      <c r="A800" s="80"/>
      <c r="B800" s="7"/>
      <c r="C800" s="7"/>
      <c r="D800" s="7"/>
      <c r="E800" s="7"/>
      <c r="F800" s="7"/>
      <c r="G800" s="34"/>
      <c r="H800" s="33"/>
      <c r="I800" s="1"/>
    </row>
    <row r="801" spans="1:9" s="2" customFormat="1" ht="15.75">
      <c r="A801" s="80"/>
      <c r="B801" s="7"/>
      <c r="C801" s="7"/>
      <c r="D801" s="7"/>
      <c r="E801" s="7"/>
      <c r="F801" s="7"/>
      <c r="G801" s="34"/>
      <c r="H801" s="33"/>
      <c r="I801" s="1"/>
    </row>
    <row r="802" spans="1:9" s="2" customFormat="1" ht="15.75">
      <c r="A802" s="80"/>
      <c r="B802" s="7"/>
      <c r="C802" s="7"/>
      <c r="D802" s="7"/>
      <c r="E802" s="7"/>
      <c r="F802" s="7"/>
      <c r="G802" s="34"/>
      <c r="H802" s="33"/>
      <c r="I802" s="1"/>
    </row>
    <row r="803" spans="1:9" s="2" customFormat="1" ht="15.75">
      <c r="A803" s="80"/>
      <c r="B803" s="7"/>
      <c r="C803" s="7"/>
      <c r="D803" s="7"/>
      <c r="E803" s="195"/>
      <c r="F803" s="195"/>
      <c r="G803" s="35"/>
      <c r="H803" s="33"/>
      <c r="I803" s="1"/>
    </row>
    <row r="804" spans="1:9" s="2" customFormat="1" ht="15.75">
      <c r="A804" s="80"/>
      <c r="B804" s="7"/>
      <c r="C804" s="7"/>
      <c r="D804" s="7"/>
      <c r="E804" s="195"/>
      <c r="F804" s="195"/>
      <c r="G804" s="35"/>
      <c r="H804" s="33"/>
      <c r="I804" s="1"/>
    </row>
    <row r="805" spans="1:9" s="2" customFormat="1" ht="15.75">
      <c r="A805" s="80"/>
      <c r="B805" s="7"/>
      <c r="C805" s="7"/>
      <c r="D805" s="7"/>
      <c r="E805" s="195"/>
      <c r="F805" s="195"/>
      <c r="G805" s="35"/>
      <c r="H805" s="33"/>
      <c r="I805" s="1"/>
    </row>
    <row r="806" spans="1:9" s="2" customFormat="1" ht="15.75">
      <c r="A806" s="80"/>
      <c r="B806" s="7"/>
      <c r="C806" s="7"/>
      <c r="D806" s="7"/>
      <c r="E806" s="195"/>
      <c r="F806" s="195"/>
      <c r="G806" s="35"/>
      <c r="H806" s="33"/>
      <c r="I806" s="1"/>
    </row>
    <row r="807" spans="1:9" s="2" customFormat="1" ht="15.75">
      <c r="A807" s="80"/>
      <c r="B807" s="7"/>
      <c r="C807" s="7"/>
      <c r="D807" s="7"/>
      <c r="E807" s="7"/>
      <c r="F807" s="7"/>
      <c r="G807" s="34"/>
      <c r="H807" s="33"/>
      <c r="I807" s="1"/>
    </row>
    <row r="808" spans="1:9" s="2" customFormat="1" ht="15.75">
      <c r="A808" s="80"/>
      <c r="B808" s="7"/>
      <c r="C808" s="7"/>
      <c r="D808" s="7"/>
      <c r="E808" s="7"/>
      <c r="F808" s="7"/>
      <c r="G808" s="34"/>
      <c r="H808" s="33"/>
      <c r="I808" s="1"/>
    </row>
    <row r="809" spans="1:9" s="2" customFormat="1" ht="15.75">
      <c r="A809" s="80"/>
      <c r="B809" s="7"/>
      <c r="C809" s="7"/>
      <c r="D809" s="7"/>
      <c r="E809" s="195"/>
      <c r="F809" s="195"/>
      <c r="G809" s="35"/>
      <c r="H809" s="33"/>
      <c r="I809" s="1"/>
    </row>
    <row r="810" spans="1:9" s="2" customFormat="1" ht="15.75">
      <c r="A810" s="80"/>
      <c r="B810" s="7"/>
      <c r="C810" s="7"/>
      <c r="D810" s="7"/>
      <c r="E810" s="195"/>
      <c r="F810" s="195"/>
      <c r="G810" s="35"/>
      <c r="H810" s="33"/>
      <c r="I810" s="1"/>
    </row>
    <row r="811" spans="1:9" s="2" customFormat="1" ht="15.75">
      <c r="A811" s="80"/>
      <c r="B811" s="7"/>
      <c r="C811" s="7"/>
      <c r="D811" s="195"/>
      <c r="E811" s="194"/>
      <c r="F811" s="194"/>
      <c r="G811" s="35"/>
      <c r="H811" s="33"/>
      <c r="I811" s="1"/>
    </row>
    <row r="812" spans="1:9" s="2" customFormat="1" ht="15.75">
      <c r="A812" s="80"/>
      <c r="B812" s="7"/>
      <c r="C812" s="7"/>
      <c r="D812" s="195"/>
      <c r="E812" s="194"/>
      <c r="F812" s="194"/>
      <c r="G812" s="35"/>
      <c r="H812" s="33"/>
      <c r="I812" s="1"/>
    </row>
    <row r="813" spans="1:9" s="2" customFormat="1" ht="15.75">
      <c r="A813" s="80"/>
      <c r="B813" s="7"/>
      <c r="C813" s="7"/>
      <c r="D813" s="194"/>
      <c r="E813" s="195"/>
      <c r="F813" s="195"/>
      <c r="G813" s="34"/>
      <c r="H813" s="33"/>
      <c r="I813" s="1"/>
    </row>
    <row r="814" spans="1:9" s="2" customFormat="1" ht="15.75">
      <c r="A814" s="80"/>
      <c r="B814" s="7"/>
      <c r="C814" s="7"/>
      <c r="D814" s="194"/>
      <c r="E814" s="195"/>
      <c r="F814" s="195"/>
      <c r="G814" s="35"/>
      <c r="H814" s="33"/>
      <c r="I814" s="1"/>
    </row>
    <row r="815" spans="1:9" s="2" customFormat="1" ht="15.75">
      <c r="A815" s="80"/>
      <c r="B815" s="7"/>
      <c r="C815" s="7"/>
      <c r="D815" s="194"/>
      <c r="E815" s="195"/>
      <c r="F815" s="195"/>
      <c r="G815" s="35"/>
      <c r="H815" s="33"/>
      <c r="I815" s="1"/>
    </row>
    <row r="816" spans="1:8" s="13" customFormat="1" ht="15.75">
      <c r="A816" s="82"/>
      <c r="B816" s="54"/>
      <c r="C816" s="54"/>
      <c r="D816" s="54"/>
      <c r="E816" s="54"/>
      <c r="F816" s="54"/>
      <c r="G816" s="32"/>
      <c r="H816" s="33"/>
    </row>
    <row r="817" spans="1:9" s="2" customFormat="1" ht="15.75">
      <c r="A817" s="80"/>
      <c r="B817" s="7"/>
      <c r="C817" s="7"/>
      <c r="D817" s="7"/>
      <c r="E817" s="7"/>
      <c r="F817" s="7"/>
      <c r="G817" s="35"/>
      <c r="H817" s="33"/>
      <c r="I817" s="1"/>
    </row>
    <row r="818" spans="1:9" s="2" customFormat="1" ht="15.75">
      <c r="A818" s="80"/>
      <c r="B818" s="7"/>
      <c r="C818" s="7"/>
      <c r="D818" s="7"/>
      <c r="E818" s="7"/>
      <c r="F818" s="7"/>
      <c r="G818" s="35"/>
      <c r="H818" s="33"/>
      <c r="I818" s="1"/>
    </row>
    <row r="819" spans="1:8" s="13" customFormat="1" ht="15.75">
      <c r="A819" s="82"/>
      <c r="B819" s="54"/>
      <c r="C819" s="54"/>
      <c r="D819" s="54"/>
      <c r="E819" s="54"/>
      <c r="F819" s="54"/>
      <c r="G819" s="32"/>
      <c r="H819" s="33"/>
    </row>
    <row r="820" spans="1:9" s="2" customFormat="1" ht="15.75">
      <c r="A820" s="80"/>
      <c r="B820" s="7"/>
      <c r="C820" s="7"/>
      <c r="D820" s="7"/>
      <c r="E820" s="7"/>
      <c r="F820" s="7"/>
      <c r="G820" s="35"/>
      <c r="H820" s="33"/>
      <c r="I820" s="1"/>
    </row>
    <row r="821" spans="1:9" s="2" customFormat="1" ht="15.75">
      <c r="A821" s="80"/>
      <c r="B821" s="7"/>
      <c r="C821" s="7"/>
      <c r="D821" s="7"/>
      <c r="E821" s="7"/>
      <c r="F821" s="7"/>
      <c r="G821" s="35"/>
      <c r="H821" s="33"/>
      <c r="I821" s="1"/>
    </row>
    <row r="822" spans="1:9" s="2" customFormat="1" ht="15.75">
      <c r="A822" s="80"/>
      <c r="B822" s="197"/>
      <c r="C822" s="7"/>
      <c r="D822" s="7"/>
      <c r="E822" s="7"/>
      <c r="F822" s="7"/>
      <c r="G822" s="32"/>
      <c r="H822" s="33"/>
      <c r="I822" s="1"/>
    </row>
    <row r="823" spans="1:9" s="2" customFormat="1" ht="15.75">
      <c r="A823" s="80"/>
      <c r="B823" s="7"/>
      <c r="C823" s="7"/>
      <c r="D823" s="7"/>
      <c r="E823" s="7"/>
      <c r="F823" s="7"/>
      <c r="G823" s="35"/>
      <c r="H823" s="33"/>
      <c r="I823" s="1"/>
    </row>
    <row r="824" spans="1:9" s="2" customFormat="1" ht="15.75">
      <c r="A824" s="80"/>
      <c r="B824" s="7"/>
      <c r="C824" s="7"/>
      <c r="D824" s="7"/>
      <c r="E824" s="7"/>
      <c r="F824" s="7"/>
      <c r="G824" s="35"/>
      <c r="H824" s="33"/>
      <c r="I824" s="1"/>
    </row>
    <row r="825" spans="1:8" s="13" customFormat="1" ht="23.25" customHeight="1">
      <c r="A825" s="82"/>
      <c r="B825" s="54"/>
      <c r="C825" s="54"/>
      <c r="D825" s="54"/>
      <c r="E825" s="54"/>
      <c r="F825" s="54"/>
      <c r="G825" s="41"/>
      <c r="H825" s="33"/>
    </row>
    <row r="826" spans="1:9" s="2" customFormat="1" ht="15.75">
      <c r="A826" s="80"/>
      <c r="B826" s="7"/>
      <c r="C826" s="7"/>
      <c r="D826" s="7"/>
      <c r="E826" s="7"/>
      <c r="F826" s="7"/>
      <c r="G826" s="35"/>
      <c r="H826" s="33"/>
      <c r="I826" s="1"/>
    </row>
    <row r="827" spans="1:9" s="2" customFormat="1" ht="15.75">
      <c r="A827" s="80"/>
      <c r="B827" s="7"/>
      <c r="C827" s="7"/>
      <c r="D827" s="7"/>
      <c r="E827" s="7"/>
      <c r="F827" s="7"/>
      <c r="G827" s="35"/>
      <c r="H827" s="33"/>
      <c r="I827" s="1"/>
    </row>
    <row r="828" spans="1:8" s="13" customFormat="1" ht="23.25" customHeight="1">
      <c r="A828" s="82"/>
      <c r="B828" s="54"/>
      <c r="C828" s="54"/>
      <c r="D828" s="54"/>
      <c r="E828" s="54"/>
      <c r="F828" s="54"/>
      <c r="G828" s="41"/>
      <c r="H828" s="33"/>
    </row>
    <row r="829" spans="1:9" s="2" customFormat="1" ht="15.75">
      <c r="A829" s="80"/>
      <c r="B829" s="7"/>
      <c r="C829" s="7"/>
      <c r="D829" s="7"/>
      <c r="E829" s="7"/>
      <c r="F829" s="7"/>
      <c r="G829" s="35"/>
      <c r="H829" s="33"/>
      <c r="I829" s="1"/>
    </row>
    <row r="830" spans="1:8" s="13" customFormat="1" ht="27" customHeight="1">
      <c r="A830" s="82"/>
      <c r="B830" s="54"/>
      <c r="C830" s="54"/>
      <c r="D830" s="54"/>
      <c r="E830" s="54"/>
      <c r="F830" s="54"/>
      <c r="G830" s="41"/>
      <c r="H830" s="33"/>
    </row>
    <row r="831" spans="1:9" s="2" customFormat="1" ht="15.75">
      <c r="A831" s="80"/>
      <c r="B831" s="7"/>
      <c r="C831" s="7"/>
      <c r="D831" s="7"/>
      <c r="E831" s="7"/>
      <c r="F831" s="7"/>
      <c r="G831" s="35"/>
      <c r="H831" s="33"/>
      <c r="I831" s="1"/>
    </row>
    <row r="832" spans="1:9" s="2" customFormat="1" ht="30" customHeight="1">
      <c r="A832" s="80"/>
      <c r="B832" s="197"/>
      <c r="C832" s="54"/>
      <c r="D832" s="54"/>
      <c r="E832" s="54"/>
      <c r="F832" s="54"/>
      <c r="G832" s="32"/>
      <c r="H832" s="33"/>
      <c r="I832" s="1"/>
    </row>
    <row r="833" spans="1:9" s="2" customFormat="1" ht="15.75">
      <c r="A833" s="80"/>
      <c r="B833" s="7"/>
      <c r="C833" s="7"/>
      <c r="D833" s="7"/>
      <c r="E833" s="7"/>
      <c r="F833" s="7"/>
      <c r="G833" s="35"/>
      <c r="H833" s="33"/>
      <c r="I833" s="1"/>
    </row>
    <row r="834" spans="1:8" s="13" customFormat="1" ht="30.75" customHeight="1">
      <c r="A834" s="82"/>
      <c r="B834" s="54"/>
      <c r="C834" s="54"/>
      <c r="D834" s="54"/>
      <c r="E834" s="54"/>
      <c r="F834" s="54"/>
      <c r="G834" s="32"/>
      <c r="H834" s="33"/>
    </row>
    <row r="835" spans="1:8" s="13" customFormat="1" ht="15.75">
      <c r="A835" s="82"/>
      <c r="B835" s="54"/>
      <c r="C835" s="7"/>
      <c r="D835" s="7"/>
      <c r="E835" s="7"/>
      <c r="F835" s="7"/>
      <c r="G835" s="35"/>
      <c r="H835" s="33"/>
    </row>
    <row r="836" spans="1:9" s="2" customFormat="1" ht="15.75">
      <c r="A836" s="80"/>
      <c r="B836" s="7"/>
      <c r="C836" s="7"/>
      <c r="D836" s="7"/>
      <c r="E836" s="7"/>
      <c r="F836" s="7"/>
      <c r="G836" s="35"/>
      <c r="H836" s="33"/>
      <c r="I836" s="1"/>
    </row>
    <row r="837" spans="1:8" s="13" customFormat="1" ht="30.75" customHeight="1">
      <c r="A837" s="82"/>
      <c r="B837" s="54"/>
      <c r="C837" s="54"/>
      <c r="D837" s="54"/>
      <c r="E837" s="54"/>
      <c r="F837" s="54"/>
      <c r="G837" s="41"/>
      <c r="H837" s="33"/>
    </row>
    <row r="838" spans="1:9" s="2" customFormat="1" ht="15.75">
      <c r="A838" s="80"/>
      <c r="B838" s="7"/>
      <c r="C838" s="7"/>
      <c r="D838" s="7"/>
      <c r="E838" s="7"/>
      <c r="F838" s="7"/>
      <c r="G838" s="35"/>
      <c r="H838" s="33"/>
      <c r="I838" s="1"/>
    </row>
    <row r="839" spans="1:9" s="2" customFormat="1" ht="30" customHeight="1">
      <c r="A839" s="80"/>
      <c r="B839" s="197"/>
      <c r="C839" s="54"/>
      <c r="D839" s="54"/>
      <c r="E839" s="54"/>
      <c r="F839" s="54"/>
      <c r="G839" s="32"/>
      <c r="H839" s="33"/>
      <c r="I839" s="1"/>
    </row>
    <row r="840" spans="1:9" s="2" customFormat="1" ht="15.75">
      <c r="A840" s="80"/>
      <c r="B840" s="7"/>
      <c r="C840" s="7"/>
      <c r="D840" s="7"/>
      <c r="E840" s="7"/>
      <c r="F840" s="7"/>
      <c r="G840" s="34"/>
      <c r="H840" s="33"/>
      <c r="I840" s="1"/>
    </row>
    <row r="841" spans="1:9" s="2" customFormat="1" ht="15.75">
      <c r="A841" s="80"/>
      <c r="B841" s="7"/>
      <c r="C841" s="7"/>
      <c r="D841" s="7"/>
      <c r="E841" s="7"/>
      <c r="F841" s="7"/>
      <c r="G841" s="34"/>
      <c r="H841" s="33"/>
      <c r="I841" s="1"/>
    </row>
    <row r="842" spans="1:9" s="2" customFormat="1" ht="15.75">
      <c r="A842" s="80"/>
      <c r="B842" s="7"/>
      <c r="C842" s="7"/>
      <c r="D842" s="7"/>
      <c r="E842" s="7"/>
      <c r="F842" s="7"/>
      <c r="G842" s="35"/>
      <c r="H842" s="33"/>
      <c r="I842" s="1"/>
    </row>
    <row r="843" spans="1:9" s="2" customFormat="1" ht="15.75">
      <c r="A843" s="80"/>
      <c r="B843" s="7"/>
      <c r="C843" s="7"/>
      <c r="D843" s="7"/>
      <c r="E843" s="7"/>
      <c r="F843" s="7"/>
      <c r="G843" s="35"/>
      <c r="H843" s="33"/>
      <c r="I843" s="1"/>
    </row>
    <row r="844" spans="1:8" s="13" customFormat="1" ht="29.25" customHeight="1">
      <c r="A844" s="82"/>
      <c r="B844" s="54"/>
      <c r="C844" s="54"/>
      <c r="D844" s="54"/>
      <c r="E844" s="54"/>
      <c r="F844" s="54"/>
      <c r="G844" s="41"/>
      <c r="H844" s="33"/>
    </row>
    <row r="845" spans="1:9" s="2" customFormat="1" ht="15.75">
      <c r="A845" s="80"/>
      <c r="B845" s="7"/>
      <c r="C845" s="7"/>
      <c r="D845" s="7"/>
      <c r="E845" s="7"/>
      <c r="F845" s="7"/>
      <c r="G845" s="35"/>
      <c r="H845" s="33"/>
      <c r="I845" s="1"/>
    </row>
    <row r="846" spans="1:9" s="2" customFormat="1" ht="15.75">
      <c r="A846" s="80"/>
      <c r="B846" s="7"/>
      <c r="C846" s="7"/>
      <c r="D846" s="7"/>
      <c r="E846" s="7"/>
      <c r="F846" s="7"/>
      <c r="G846" s="35"/>
      <c r="H846" s="33"/>
      <c r="I846" s="1"/>
    </row>
    <row r="847" spans="1:8" s="13" customFormat="1" ht="33" customHeight="1">
      <c r="A847" s="82"/>
      <c r="B847" s="54"/>
      <c r="C847" s="54"/>
      <c r="D847" s="54"/>
      <c r="E847" s="54"/>
      <c r="F847" s="54"/>
      <c r="G847" s="32"/>
      <c r="H847" s="33"/>
    </row>
    <row r="848" spans="1:9" s="2" customFormat="1" ht="16.5" customHeight="1">
      <c r="A848" s="80"/>
      <c r="B848" s="7"/>
      <c r="C848" s="7"/>
      <c r="D848" s="7"/>
      <c r="E848" s="7"/>
      <c r="F848" s="7"/>
      <c r="G848" s="34"/>
      <c r="H848" s="33"/>
      <c r="I848" s="1"/>
    </row>
    <row r="849" spans="1:9" s="2" customFormat="1" ht="16.5" customHeight="1">
      <c r="A849" s="80"/>
      <c r="B849" s="7"/>
      <c r="C849" s="7"/>
      <c r="D849" s="7"/>
      <c r="E849" s="7"/>
      <c r="F849" s="7"/>
      <c r="G849" s="34"/>
      <c r="H849" s="33"/>
      <c r="I849" s="1"/>
    </row>
    <row r="850" spans="1:9" s="2" customFormat="1" ht="16.5" customHeight="1">
      <c r="A850" s="80"/>
      <c r="B850" s="7"/>
      <c r="C850" s="7"/>
      <c r="D850" s="7"/>
      <c r="E850" s="7"/>
      <c r="F850" s="7"/>
      <c r="G850" s="35"/>
      <c r="H850" s="33"/>
      <c r="I850" s="1"/>
    </row>
    <row r="851" spans="1:9" s="2" customFormat="1" ht="16.5" customHeight="1">
      <c r="A851" s="80"/>
      <c r="B851" s="7"/>
      <c r="C851" s="7"/>
      <c r="D851" s="7"/>
      <c r="E851" s="7"/>
      <c r="F851" s="7"/>
      <c r="G851" s="35"/>
      <c r="H851" s="33"/>
      <c r="I851" s="1"/>
    </row>
    <row r="852" spans="1:9" s="2" customFormat="1" ht="16.5" customHeight="1">
      <c r="A852" s="80"/>
      <c r="B852" s="7"/>
      <c r="C852" s="7"/>
      <c r="D852" s="7"/>
      <c r="E852" s="7"/>
      <c r="F852" s="7"/>
      <c r="G852" s="35"/>
      <c r="H852" s="33"/>
      <c r="I852" s="1"/>
    </row>
    <row r="853" spans="1:9" s="2" customFormat="1" ht="16.5" customHeight="1">
      <c r="A853" s="80"/>
      <c r="B853" s="7"/>
      <c r="C853" s="7"/>
      <c r="D853" s="7"/>
      <c r="E853" s="7"/>
      <c r="F853" s="7"/>
      <c r="G853" s="34"/>
      <c r="H853" s="33"/>
      <c r="I853" s="1"/>
    </row>
    <row r="854" spans="1:9" s="2" customFormat="1" ht="16.5" customHeight="1">
      <c r="A854" s="80"/>
      <c r="B854" s="7"/>
      <c r="C854" s="7"/>
      <c r="D854" s="7"/>
      <c r="E854" s="7"/>
      <c r="F854" s="7"/>
      <c r="G854" s="35"/>
      <c r="H854" s="33"/>
      <c r="I854" s="1"/>
    </row>
    <row r="855" spans="1:9" s="2" customFormat="1" ht="16.5" customHeight="1">
      <c r="A855" s="80"/>
      <c r="B855" s="7"/>
      <c r="C855" s="7"/>
      <c r="D855" s="7"/>
      <c r="E855" s="7"/>
      <c r="F855" s="7"/>
      <c r="G855" s="35"/>
      <c r="H855" s="33"/>
      <c r="I855" s="1"/>
    </row>
    <row r="856" spans="1:9" s="2" customFormat="1" ht="16.5" customHeight="1">
      <c r="A856" s="80"/>
      <c r="B856" s="7"/>
      <c r="C856" s="7"/>
      <c r="D856" s="7"/>
      <c r="E856" s="7"/>
      <c r="F856" s="7"/>
      <c r="G856" s="35"/>
      <c r="H856" s="33"/>
      <c r="I856" s="1"/>
    </row>
    <row r="857" spans="1:9" s="2" customFormat="1" ht="16.5" customHeight="1">
      <c r="A857" s="80"/>
      <c r="B857" s="7"/>
      <c r="C857" s="7"/>
      <c r="D857" s="7"/>
      <c r="E857" s="7"/>
      <c r="F857" s="7"/>
      <c r="G857" s="35"/>
      <c r="H857" s="33"/>
      <c r="I857" s="1"/>
    </row>
    <row r="858" spans="1:8" s="13" customFormat="1" ht="30.75" customHeight="1">
      <c r="A858" s="82"/>
      <c r="B858" s="54"/>
      <c r="C858" s="54"/>
      <c r="D858" s="54"/>
      <c r="E858" s="54"/>
      <c r="F858" s="54"/>
      <c r="G858" s="32"/>
      <c r="H858" s="33"/>
    </row>
    <row r="859" spans="1:8" s="13" customFormat="1" ht="15.75">
      <c r="A859" s="82"/>
      <c r="B859" s="54"/>
      <c r="C859" s="7"/>
      <c r="D859" s="7"/>
      <c r="E859" s="192"/>
      <c r="F859" s="192"/>
      <c r="G859" s="34"/>
      <c r="H859" s="33"/>
    </row>
    <row r="860" spans="1:8" s="13" customFormat="1" ht="15.75">
      <c r="A860" s="82"/>
      <c r="B860" s="54"/>
      <c r="C860" s="7"/>
      <c r="D860" s="7"/>
      <c r="E860" s="80"/>
      <c r="F860" s="80"/>
      <c r="G860" s="34"/>
      <c r="H860" s="33"/>
    </row>
    <row r="861" spans="1:8" s="13" customFormat="1" ht="15.75">
      <c r="A861" s="82"/>
      <c r="B861" s="54"/>
      <c r="C861" s="7"/>
      <c r="D861" s="7"/>
      <c r="E861" s="80"/>
      <c r="F861" s="80"/>
      <c r="G861" s="34"/>
      <c r="H861" s="33"/>
    </row>
    <row r="862" spans="1:9" s="2" customFormat="1" ht="15.75">
      <c r="A862" s="80"/>
      <c r="B862" s="7"/>
      <c r="C862" s="269"/>
      <c r="D862" s="269"/>
      <c r="E862" s="269"/>
      <c r="F862" s="7"/>
      <c r="G862" s="35"/>
      <c r="H862" s="33"/>
      <c r="I862" s="1"/>
    </row>
    <row r="863" spans="1:9" s="2" customFormat="1" ht="15.75">
      <c r="A863" s="80"/>
      <c r="B863" s="7"/>
      <c r="C863" s="7"/>
      <c r="D863" s="265"/>
      <c r="E863" s="265"/>
      <c r="F863" s="23"/>
      <c r="G863" s="35"/>
      <c r="H863" s="33"/>
      <c r="I863" s="1"/>
    </row>
    <row r="864" spans="1:9" s="2" customFormat="1" ht="18" customHeight="1">
      <c r="A864" s="80"/>
      <c r="B864" s="7"/>
      <c r="C864" s="7"/>
      <c r="D864" s="7"/>
      <c r="E864" s="7"/>
      <c r="F864" s="7"/>
      <c r="G864" s="34"/>
      <c r="H864" s="33"/>
      <c r="I864" s="1"/>
    </row>
    <row r="865" spans="1:9" s="2" customFormat="1" ht="18" customHeight="1">
      <c r="A865" s="80"/>
      <c r="B865" s="7"/>
      <c r="C865" s="7"/>
      <c r="D865" s="269"/>
      <c r="E865" s="269"/>
      <c r="F865" s="7"/>
      <c r="G865" s="34"/>
      <c r="H865" s="33"/>
      <c r="I865" s="1"/>
    </row>
    <row r="866" spans="1:9" s="2" customFormat="1" ht="15.75" customHeight="1">
      <c r="A866" s="80"/>
      <c r="B866" s="7"/>
      <c r="C866" s="7"/>
      <c r="D866" s="7"/>
      <c r="E866" s="7"/>
      <c r="F866" s="7"/>
      <c r="G866" s="34"/>
      <c r="H866" s="33"/>
      <c r="I866" s="1"/>
    </row>
    <row r="867" spans="1:9" s="2" customFormat="1" ht="15.75" customHeight="1">
      <c r="A867" s="80"/>
      <c r="B867" s="7"/>
      <c r="C867" s="7"/>
      <c r="D867" s="7"/>
      <c r="E867" s="7"/>
      <c r="F867" s="7"/>
      <c r="G867" s="35"/>
      <c r="H867" s="33"/>
      <c r="I867" s="1"/>
    </row>
    <row r="868" spans="1:9" s="2" customFormat="1" ht="15.75" customHeight="1">
      <c r="A868" s="80"/>
      <c r="B868" s="7"/>
      <c r="C868" s="7"/>
      <c r="D868" s="7"/>
      <c r="E868" s="7"/>
      <c r="F868" s="7"/>
      <c r="G868" s="35"/>
      <c r="H868" s="33"/>
      <c r="I868" s="1"/>
    </row>
    <row r="869" spans="1:9" s="2" customFormat="1" ht="15.75" customHeight="1">
      <c r="A869" s="80"/>
      <c r="B869" s="7"/>
      <c r="C869" s="7"/>
      <c r="D869" s="7"/>
      <c r="E869" s="7"/>
      <c r="F869" s="7"/>
      <c r="G869" s="35"/>
      <c r="H869" s="33"/>
      <c r="I869" s="1"/>
    </row>
    <row r="870" spans="1:9" s="2" customFormat="1" ht="15.75" customHeight="1">
      <c r="A870" s="80"/>
      <c r="B870" s="7"/>
      <c r="C870" s="7"/>
      <c r="D870" s="7"/>
      <c r="E870" s="7"/>
      <c r="F870" s="7"/>
      <c r="G870" s="35"/>
      <c r="H870" s="33"/>
      <c r="I870" s="1"/>
    </row>
    <row r="871" spans="1:9" s="2" customFormat="1" ht="15.75" customHeight="1">
      <c r="A871" s="80"/>
      <c r="B871" s="7"/>
      <c r="C871" s="7"/>
      <c r="D871" s="7"/>
      <c r="E871" s="7"/>
      <c r="F871" s="7"/>
      <c r="G871" s="35"/>
      <c r="H871" s="33"/>
      <c r="I871" s="1"/>
    </row>
    <row r="872" spans="1:9" s="2" customFormat="1" ht="15.75" customHeight="1">
      <c r="A872" s="80"/>
      <c r="B872" s="7"/>
      <c r="C872" s="7"/>
      <c r="D872" s="7"/>
      <c r="E872" s="7"/>
      <c r="F872" s="7"/>
      <c r="G872" s="35"/>
      <c r="H872" s="33"/>
      <c r="I872" s="1"/>
    </row>
    <row r="873" spans="1:9" s="2" customFormat="1" ht="15.75" customHeight="1">
      <c r="A873" s="80"/>
      <c r="B873" s="7"/>
      <c r="C873" s="7"/>
      <c r="D873" s="7"/>
      <c r="E873" s="7"/>
      <c r="F873" s="7"/>
      <c r="G873" s="34"/>
      <c r="H873" s="33"/>
      <c r="I873" s="1"/>
    </row>
    <row r="874" spans="1:9" s="2" customFormat="1" ht="15.75" customHeight="1">
      <c r="A874" s="80"/>
      <c r="B874" s="7"/>
      <c r="C874" s="7"/>
      <c r="D874" s="7"/>
      <c r="E874" s="7"/>
      <c r="F874" s="7"/>
      <c r="G874" s="34"/>
      <c r="H874" s="33"/>
      <c r="I874" s="1"/>
    </row>
    <row r="875" spans="1:9" s="2" customFormat="1" ht="15.75" customHeight="1">
      <c r="A875" s="80"/>
      <c r="B875" s="7"/>
      <c r="C875" s="7"/>
      <c r="D875" s="7"/>
      <c r="E875" s="7"/>
      <c r="F875" s="7"/>
      <c r="G875" s="35"/>
      <c r="H875" s="33"/>
      <c r="I875" s="1"/>
    </row>
    <row r="876" spans="1:9" s="2" customFormat="1" ht="15.75" customHeight="1">
      <c r="A876" s="80"/>
      <c r="B876" s="7"/>
      <c r="C876" s="7"/>
      <c r="D876" s="7"/>
      <c r="E876" s="7"/>
      <c r="F876" s="7"/>
      <c r="G876" s="35"/>
      <c r="H876" s="33"/>
      <c r="I876" s="1"/>
    </row>
    <row r="877" spans="1:9" s="2" customFormat="1" ht="15.75">
      <c r="A877" s="80"/>
      <c r="B877" s="7"/>
      <c r="C877" s="7"/>
      <c r="D877" s="194"/>
      <c r="E877" s="195"/>
      <c r="F877" s="195"/>
      <c r="G877" s="34"/>
      <c r="H877" s="33"/>
      <c r="I877" s="1"/>
    </row>
    <row r="878" spans="1:9" s="2" customFormat="1" ht="15.75">
      <c r="A878" s="80"/>
      <c r="B878" s="7"/>
      <c r="C878" s="7"/>
      <c r="D878" s="194"/>
      <c r="E878" s="195"/>
      <c r="F878" s="195"/>
      <c r="G878" s="35"/>
      <c r="H878" s="33"/>
      <c r="I878" s="1"/>
    </row>
    <row r="879" spans="1:9" s="2" customFormat="1" ht="15.75" customHeight="1">
      <c r="A879" s="80"/>
      <c r="B879" s="7"/>
      <c r="C879" s="7"/>
      <c r="D879" s="7"/>
      <c r="E879" s="7"/>
      <c r="F879" s="7"/>
      <c r="G879" s="35"/>
      <c r="H879" s="33"/>
      <c r="I879" s="1"/>
    </row>
    <row r="880" spans="1:9" s="2" customFormat="1" ht="16.5" customHeight="1">
      <c r="A880" s="80"/>
      <c r="B880" s="7"/>
      <c r="C880" s="7"/>
      <c r="D880" s="7"/>
      <c r="E880" s="7"/>
      <c r="F880" s="7"/>
      <c r="G880" s="35"/>
      <c r="H880" s="33"/>
      <c r="I880" s="1"/>
    </row>
    <row r="881" spans="1:9" s="2" customFormat="1" ht="16.5" customHeight="1">
      <c r="A881" s="82"/>
      <c r="B881" s="54"/>
      <c r="C881" s="54"/>
      <c r="D881" s="54"/>
      <c r="E881" s="54"/>
      <c r="F881" s="54"/>
      <c r="G881" s="32"/>
      <c r="H881" s="33"/>
      <c r="I881" s="1"/>
    </row>
    <row r="882" spans="1:9" s="2" customFormat="1" ht="16.5" customHeight="1">
      <c r="A882" s="80"/>
      <c r="B882" s="7"/>
      <c r="C882" s="7"/>
      <c r="D882" s="7"/>
      <c r="E882" s="7"/>
      <c r="F882" s="7"/>
      <c r="G882" s="35"/>
      <c r="H882" s="33"/>
      <c r="I882" s="1"/>
    </row>
    <row r="883" spans="1:9" s="2" customFormat="1" ht="30" customHeight="1">
      <c r="A883" s="80"/>
      <c r="B883" s="7"/>
      <c r="C883" s="7"/>
      <c r="D883" s="265"/>
      <c r="E883" s="265"/>
      <c r="F883" s="23"/>
      <c r="G883" s="35"/>
      <c r="H883" s="33"/>
      <c r="I883" s="1"/>
    </row>
    <row r="884" spans="1:9" s="2" customFormat="1" ht="14.25" customHeight="1">
      <c r="A884" s="80"/>
      <c r="B884" s="7"/>
      <c r="C884" s="7"/>
      <c r="D884" s="265"/>
      <c r="E884" s="265"/>
      <c r="F884" s="23"/>
      <c r="G884" s="35"/>
      <c r="H884" s="33"/>
      <c r="I884" s="1"/>
    </row>
    <row r="885" spans="1:9" s="2" customFormat="1" ht="16.5" customHeight="1">
      <c r="A885" s="80"/>
      <c r="B885" s="7"/>
      <c r="C885" s="7"/>
      <c r="D885" s="7"/>
      <c r="E885" s="7"/>
      <c r="F885" s="7"/>
      <c r="G885" s="34"/>
      <c r="H885" s="33"/>
      <c r="I885" s="1"/>
    </row>
    <row r="886" spans="1:9" s="2" customFormat="1" ht="16.5" customHeight="1">
      <c r="A886" s="80"/>
      <c r="B886" s="7"/>
      <c r="C886" s="7"/>
      <c r="D886" s="7"/>
      <c r="E886" s="7"/>
      <c r="F886" s="7"/>
      <c r="G886" s="34"/>
      <c r="H886" s="33"/>
      <c r="I886" s="1"/>
    </row>
    <row r="887" spans="1:9" s="2" customFormat="1" ht="15.75">
      <c r="A887" s="80"/>
      <c r="B887" s="7"/>
      <c r="C887" s="7"/>
      <c r="D887" s="7"/>
      <c r="E887" s="7"/>
      <c r="F887" s="7"/>
      <c r="G887" s="34"/>
      <c r="H887" s="33"/>
      <c r="I887" s="1"/>
    </row>
    <row r="888" spans="1:9" s="2" customFormat="1" ht="15.75">
      <c r="A888" s="80"/>
      <c r="B888" s="7"/>
      <c r="C888" s="7"/>
      <c r="D888" s="7"/>
      <c r="E888" s="7"/>
      <c r="F888" s="7"/>
      <c r="G888" s="34"/>
      <c r="H888" s="33"/>
      <c r="I888" s="1"/>
    </row>
    <row r="889" spans="1:9" s="2" customFormat="1" ht="15.75">
      <c r="A889" s="80"/>
      <c r="B889" s="7"/>
      <c r="C889" s="7"/>
      <c r="D889" s="7"/>
      <c r="E889" s="7"/>
      <c r="F889" s="7"/>
      <c r="G889" s="34"/>
      <c r="H889" s="33"/>
      <c r="I889" s="1"/>
    </row>
    <row r="890" spans="1:9" s="2" customFormat="1" ht="16.5" customHeight="1">
      <c r="A890" s="80"/>
      <c r="B890" s="7"/>
      <c r="C890" s="7"/>
      <c r="D890" s="7"/>
      <c r="E890" s="7"/>
      <c r="F890" s="7"/>
      <c r="G890" s="35"/>
      <c r="H890" s="33"/>
      <c r="I890" s="1"/>
    </row>
    <row r="891" spans="1:9" s="2" customFormat="1" ht="16.5" customHeight="1">
      <c r="A891" s="80"/>
      <c r="B891" s="7"/>
      <c r="C891" s="7"/>
      <c r="D891" s="7"/>
      <c r="E891" s="7"/>
      <c r="F891" s="7"/>
      <c r="G891" s="35"/>
      <c r="H891" s="33"/>
      <c r="I891" s="1"/>
    </row>
    <row r="892" spans="1:9" s="2" customFormat="1" ht="16.5" customHeight="1">
      <c r="A892" s="80"/>
      <c r="B892" s="7"/>
      <c r="C892" s="7"/>
      <c r="D892" s="7"/>
      <c r="E892" s="7"/>
      <c r="F892" s="7"/>
      <c r="G892" s="35"/>
      <c r="H892" s="33"/>
      <c r="I892" s="1"/>
    </row>
    <row r="893" spans="1:9" s="2" customFormat="1" ht="15.75" customHeight="1">
      <c r="A893" s="80"/>
      <c r="B893" s="54"/>
      <c r="C893" s="54"/>
      <c r="D893" s="54"/>
      <c r="E893" s="54"/>
      <c r="F893" s="54"/>
      <c r="G893" s="41"/>
      <c r="H893" s="33"/>
      <c r="I893" s="1"/>
    </row>
    <row r="894" spans="1:9" s="2" customFormat="1" ht="16.5" customHeight="1">
      <c r="A894" s="80"/>
      <c r="B894" s="7"/>
      <c r="C894" s="7"/>
      <c r="D894" s="7"/>
      <c r="E894" s="7"/>
      <c r="F894" s="7"/>
      <c r="G894" s="35"/>
      <c r="H894" s="33"/>
      <c r="I894" s="1"/>
    </row>
    <row r="895" spans="1:9" s="2" customFormat="1" ht="30" customHeight="1">
      <c r="A895" s="80"/>
      <c r="B895" s="54"/>
      <c r="C895" s="54"/>
      <c r="D895" s="54"/>
      <c r="E895" s="54"/>
      <c r="F895" s="54"/>
      <c r="G895" s="32"/>
      <c r="H895" s="43"/>
      <c r="I895" s="1"/>
    </row>
    <row r="896" spans="1:9" s="2" customFormat="1" ht="15.75">
      <c r="A896" s="80"/>
      <c r="B896" s="7"/>
      <c r="C896" s="81"/>
      <c r="D896" s="81"/>
      <c r="E896" s="81"/>
      <c r="F896" s="81"/>
      <c r="G896" s="21"/>
      <c r="H896" s="33"/>
      <c r="I896" s="1"/>
    </row>
    <row r="897" spans="1:8" s="27" customFormat="1" ht="15.75">
      <c r="A897" s="82"/>
      <c r="B897" s="54"/>
      <c r="C897" s="54"/>
      <c r="D897" s="54"/>
      <c r="E897" s="54"/>
      <c r="F897" s="54"/>
      <c r="G897" s="28"/>
      <c r="H897" s="43"/>
    </row>
    <row r="898" spans="1:8" s="27" customFormat="1" ht="15.75">
      <c r="A898" s="82"/>
      <c r="B898" s="54"/>
      <c r="C898" s="54"/>
      <c r="D898" s="54"/>
      <c r="E898" s="54"/>
      <c r="F898" s="54"/>
      <c r="G898" s="44"/>
      <c r="H898" s="43"/>
    </row>
    <row r="899" spans="1:7" ht="15.75">
      <c r="A899" s="80"/>
      <c r="B899" s="7"/>
      <c r="C899" s="7"/>
      <c r="D899" s="7"/>
      <c r="E899" s="7"/>
      <c r="F899" s="7"/>
      <c r="G899" s="31"/>
    </row>
  </sheetData>
  <sheetProtection selectLockedCells="1" selectUnlockedCells="1"/>
  <mergeCells count="13">
    <mergeCell ref="D865:E865"/>
    <mergeCell ref="D883:E883"/>
    <mergeCell ref="E2:G2"/>
    <mergeCell ref="D884:E884"/>
    <mergeCell ref="A3:F3"/>
    <mergeCell ref="A4:F4"/>
    <mergeCell ref="A5:F5"/>
    <mergeCell ref="F7:F8"/>
    <mergeCell ref="A7:E8"/>
    <mergeCell ref="D662:E662"/>
    <mergeCell ref="D720:E720"/>
    <mergeCell ref="C862:E862"/>
    <mergeCell ref="D863:E863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46" r:id="rId1"/>
  <headerFooter alignWithMargins="0">
    <oddFooter>&amp;C&amp;P. oldal, összesen: &amp;N</oddFooter>
  </headerFooter>
  <rowBreaks count="8" manualBreakCount="8">
    <brk id="91" max="9" man="1"/>
    <brk id="177" max="9" man="1"/>
    <brk id="257" max="9" man="1"/>
    <brk id="345" max="7" man="1"/>
    <brk id="424" max="7" man="1"/>
    <brk id="480" max="7" man="1"/>
    <brk id="707" max="9" man="1"/>
    <brk id="76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28" sqref="D28"/>
    </sheetView>
  </sheetViews>
  <sheetFormatPr defaultColWidth="9.140625" defaultRowHeight="12.75"/>
  <cols>
    <col min="1" max="1" width="89.8515625" style="116" bestFit="1" customWidth="1"/>
    <col min="2" max="3" width="11.8515625" style="116" customWidth="1"/>
    <col min="4" max="4" width="11.00390625" style="116" customWidth="1"/>
    <col min="5" max="5" width="13.421875" style="116" customWidth="1"/>
    <col min="6" max="16384" width="9.140625" style="116" customWidth="1"/>
  </cols>
  <sheetData>
    <row r="1" spans="1:5" ht="15.75">
      <c r="A1" s="270"/>
      <c r="B1" s="270"/>
      <c r="C1" s="270"/>
      <c r="D1" s="270"/>
      <c r="E1" s="270"/>
    </row>
    <row r="2" spans="1:5" ht="15.75">
      <c r="A2" s="270" t="s">
        <v>435</v>
      </c>
      <c r="B2" s="270"/>
      <c r="C2" s="270"/>
      <c r="D2" s="270"/>
      <c r="E2" s="270"/>
    </row>
    <row r="3" spans="1:5" ht="15.75">
      <c r="A3" s="271" t="s">
        <v>324</v>
      </c>
      <c r="B3" s="271"/>
      <c r="C3" s="271"/>
      <c r="D3" s="271"/>
      <c r="E3" s="271"/>
    </row>
    <row r="4" spans="1:5" ht="15.75">
      <c r="A4" s="271" t="s">
        <v>426</v>
      </c>
      <c r="B4" s="271"/>
      <c r="C4" s="271"/>
      <c r="D4" s="271"/>
      <c r="E4" s="271"/>
    </row>
    <row r="5" spans="1:5" s="119" customFormat="1" ht="29.25" customHeight="1">
      <c r="A5" s="117" t="s">
        <v>282</v>
      </c>
      <c r="B5" s="118" t="s">
        <v>283</v>
      </c>
      <c r="C5" s="118" t="s">
        <v>284</v>
      </c>
      <c r="D5" s="118" t="s">
        <v>285</v>
      </c>
      <c r="E5" s="118" t="s">
        <v>286</v>
      </c>
    </row>
    <row r="6" spans="1:6" ht="15.75">
      <c r="A6" s="124" t="s">
        <v>28</v>
      </c>
      <c r="B6" s="120">
        <v>156202</v>
      </c>
      <c r="C6" s="120">
        <v>25220</v>
      </c>
      <c r="D6" s="120">
        <v>0</v>
      </c>
      <c r="E6" s="120">
        <f aca="true" t="shared" si="0" ref="E6:E27">SUM(B6:D6)</f>
        <v>181422</v>
      </c>
      <c r="F6" s="120"/>
    </row>
    <row r="7" spans="1:6" ht="15.75">
      <c r="A7" s="5" t="s">
        <v>216</v>
      </c>
      <c r="B7" s="120">
        <v>17190</v>
      </c>
      <c r="C7" s="120">
        <v>43702</v>
      </c>
      <c r="D7" s="120">
        <v>0</v>
      </c>
      <c r="E7" s="120">
        <f t="shared" si="0"/>
        <v>60892</v>
      </c>
      <c r="F7" s="120"/>
    </row>
    <row r="8" spans="1:6" ht="15.75">
      <c r="A8" s="5" t="s">
        <v>323</v>
      </c>
      <c r="B8" s="120">
        <v>0</v>
      </c>
      <c r="C8" s="120">
        <v>0</v>
      </c>
      <c r="D8" s="120">
        <v>0</v>
      </c>
      <c r="E8" s="120">
        <f t="shared" si="0"/>
        <v>0</v>
      </c>
      <c r="F8" s="120"/>
    </row>
    <row r="9" spans="1:6" ht="15.75">
      <c r="A9" s="5" t="s">
        <v>219</v>
      </c>
      <c r="B9" s="120">
        <v>0</v>
      </c>
      <c r="C9" s="120">
        <v>1270</v>
      </c>
      <c r="D9" s="120">
        <v>0</v>
      </c>
      <c r="E9" s="120">
        <f t="shared" si="0"/>
        <v>1270</v>
      </c>
      <c r="F9" s="120"/>
    </row>
    <row r="10" spans="1:6" ht="15.75">
      <c r="A10" s="5" t="s">
        <v>220</v>
      </c>
      <c r="B10" s="120">
        <v>355</v>
      </c>
      <c r="C10" s="120">
        <v>155</v>
      </c>
      <c r="D10" s="120">
        <v>0</v>
      </c>
      <c r="E10" s="120">
        <f t="shared" si="0"/>
        <v>510</v>
      </c>
      <c r="F10" s="120"/>
    </row>
    <row r="11" spans="1:6" ht="15.75">
      <c r="A11" s="5" t="s">
        <v>221</v>
      </c>
      <c r="B11" s="120">
        <v>6350</v>
      </c>
      <c r="C11" s="120">
        <v>5572</v>
      </c>
      <c r="D11" s="120">
        <v>0</v>
      </c>
      <c r="E11" s="120">
        <f t="shared" si="0"/>
        <v>11922</v>
      </c>
      <c r="F11" s="120"/>
    </row>
    <row r="12" spans="1:6" ht="15.75">
      <c r="A12" s="5" t="s">
        <v>222</v>
      </c>
      <c r="B12" s="120">
        <v>605</v>
      </c>
      <c r="C12" s="120">
        <v>0</v>
      </c>
      <c r="D12" s="120">
        <v>0</v>
      </c>
      <c r="E12" s="120">
        <f t="shared" si="0"/>
        <v>605</v>
      </c>
      <c r="F12" s="120"/>
    </row>
    <row r="13" spans="1:6" ht="15.75">
      <c r="A13" s="5" t="s">
        <v>224</v>
      </c>
      <c r="B13" s="120">
        <v>7911</v>
      </c>
      <c r="C13" s="120">
        <v>0</v>
      </c>
      <c r="D13" s="120">
        <v>0</v>
      </c>
      <c r="E13" s="120">
        <f t="shared" si="0"/>
        <v>7911</v>
      </c>
      <c r="F13" s="120"/>
    </row>
    <row r="14" spans="1:6" ht="15.75">
      <c r="A14" s="5" t="s">
        <v>278</v>
      </c>
      <c r="B14" s="120">
        <v>0</v>
      </c>
      <c r="C14" s="120">
        <v>0</v>
      </c>
      <c r="D14" s="120">
        <v>0</v>
      </c>
      <c r="E14" s="120">
        <f t="shared" si="0"/>
        <v>0</v>
      </c>
      <c r="F14" s="120"/>
    </row>
    <row r="15" spans="1:6" ht="15.75">
      <c r="A15" s="5" t="s">
        <v>279</v>
      </c>
      <c r="B15" s="120">
        <v>0</v>
      </c>
      <c r="C15" s="120">
        <v>0</v>
      </c>
      <c r="D15" s="120">
        <v>100</v>
      </c>
      <c r="E15" s="120">
        <f t="shared" si="0"/>
        <v>100</v>
      </c>
      <c r="F15" s="120"/>
    </row>
    <row r="16" spans="1:6" ht="15.75">
      <c r="A16" s="5" t="s">
        <v>226</v>
      </c>
      <c r="B16" s="120">
        <v>3830</v>
      </c>
      <c r="C16" s="120"/>
      <c r="D16" s="120">
        <v>925</v>
      </c>
      <c r="E16" s="120">
        <f t="shared" si="0"/>
        <v>4755</v>
      </c>
      <c r="F16" s="120"/>
    </row>
    <row r="17" spans="1:6" ht="15.75">
      <c r="A17" s="5" t="s">
        <v>230</v>
      </c>
      <c r="B17" s="120">
        <v>0</v>
      </c>
      <c r="C17" s="120">
        <v>7000</v>
      </c>
      <c r="D17" s="120">
        <v>0</v>
      </c>
      <c r="E17" s="120">
        <f t="shared" si="0"/>
        <v>7000</v>
      </c>
      <c r="F17" s="120"/>
    </row>
    <row r="18" spans="1:6" ht="15.75">
      <c r="A18" s="5" t="s">
        <v>375</v>
      </c>
      <c r="B18" s="120">
        <v>0</v>
      </c>
      <c r="C18" s="120">
        <v>500</v>
      </c>
      <c r="D18" s="120">
        <v>0</v>
      </c>
      <c r="E18" s="120">
        <f t="shared" si="0"/>
        <v>500</v>
      </c>
      <c r="F18" s="120"/>
    </row>
    <row r="19" spans="1:6" ht="15.75">
      <c r="A19" s="5" t="s">
        <v>231</v>
      </c>
      <c r="B19" s="120">
        <v>3807</v>
      </c>
      <c r="C19" s="120">
        <v>9078</v>
      </c>
      <c r="D19" s="120">
        <v>0</v>
      </c>
      <c r="E19" s="120">
        <f t="shared" si="0"/>
        <v>12885</v>
      </c>
      <c r="F19" s="120"/>
    </row>
    <row r="20" spans="1:6" ht="15.75">
      <c r="A20" s="5" t="s">
        <v>383</v>
      </c>
      <c r="B20" s="120">
        <v>0</v>
      </c>
      <c r="C20" s="120">
        <v>3295</v>
      </c>
      <c r="D20" s="120">
        <v>0</v>
      </c>
      <c r="E20" s="120">
        <f t="shared" si="0"/>
        <v>3295</v>
      </c>
      <c r="F20" s="120"/>
    </row>
    <row r="21" spans="1:6" ht="15.75">
      <c r="A21" s="5" t="s">
        <v>388</v>
      </c>
      <c r="B21" s="120">
        <v>0</v>
      </c>
      <c r="C21" s="120">
        <v>33452</v>
      </c>
      <c r="D21" s="120">
        <v>0</v>
      </c>
      <c r="E21" s="120">
        <f t="shared" si="0"/>
        <v>33452</v>
      </c>
      <c r="F21" s="120"/>
    </row>
    <row r="22" spans="1:6" ht="15.75">
      <c r="A22" s="5" t="s">
        <v>389</v>
      </c>
      <c r="B22" s="120">
        <v>0</v>
      </c>
      <c r="C22" s="120">
        <v>3000</v>
      </c>
      <c r="D22" s="120">
        <v>0</v>
      </c>
      <c r="E22" s="120">
        <f t="shared" si="0"/>
        <v>3000</v>
      </c>
      <c r="F22" s="120"/>
    </row>
    <row r="23" spans="1:6" ht="15.75">
      <c r="A23" s="5" t="s">
        <v>232</v>
      </c>
      <c r="B23" s="120">
        <v>0</v>
      </c>
      <c r="C23" s="120">
        <v>0</v>
      </c>
      <c r="D23" s="120">
        <v>0</v>
      </c>
      <c r="E23" s="120">
        <f>SUM(B23:D23)</f>
        <v>0</v>
      </c>
      <c r="F23" s="120"/>
    </row>
    <row r="24" spans="1:6" ht="15.75">
      <c r="A24" s="5" t="s">
        <v>260</v>
      </c>
      <c r="B24" s="121">
        <v>5016</v>
      </c>
      <c r="C24" s="121">
        <v>0</v>
      </c>
      <c r="D24" s="121">
        <v>0</v>
      </c>
      <c r="E24" s="121">
        <f t="shared" si="0"/>
        <v>5016</v>
      </c>
      <c r="F24" s="120"/>
    </row>
    <row r="25" spans="1:6" ht="15.75">
      <c r="A25" s="5" t="s">
        <v>402</v>
      </c>
      <c r="B25" s="53">
        <v>0</v>
      </c>
      <c r="C25" s="121">
        <v>300</v>
      </c>
      <c r="D25" s="121">
        <v>0</v>
      </c>
      <c r="E25" s="121">
        <f t="shared" si="0"/>
        <v>300</v>
      </c>
      <c r="F25" s="120"/>
    </row>
    <row r="26" spans="1:6" ht="15.75">
      <c r="A26" s="5" t="s">
        <v>403</v>
      </c>
      <c r="B26" s="121">
        <v>0</v>
      </c>
      <c r="C26" s="121">
        <v>300</v>
      </c>
      <c r="D26" s="121">
        <v>0</v>
      </c>
      <c r="E26" s="121">
        <f t="shared" si="0"/>
        <v>300</v>
      </c>
      <c r="F26" s="120"/>
    </row>
    <row r="27" spans="1:6" ht="15.75">
      <c r="A27" s="124" t="s">
        <v>233</v>
      </c>
      <c r="B27" s="121">
        <v>0</v>
      </c>
      <c r="C27" s="121">
        <v>0</v>
      </c>
      <c r="D27" s="121">
        <v>0</v>
      </c>
      <c r="E27" s="121">
        <f t="shared" si="0"/>
        <v>0</v>
      </c>
      <c r="F27" s="120"/>
    </row>
    <row r="28" spans="1:6" ht="15.75">
      <c r="A28" s="125" t="s">
        <v>234</v>
      </c>
      <c r="B28" s="122">
        <v>0</v>
      </c>
      <c r="C28" s="122">
        <v>870</v>
      </c>
      <c r="D28" s="122">
        <v>0</v>
      </c>
      <c r="E28" s="122">
        <f>SUM(B28:D28)</f>
        <v>870</v>
      </c>
      <c r="F28" s="120"/>
    </row>
    <row r="29" spans="1:6" ht="15.75">
      <c r="A29" s="84" t="s">
        <v>287</v>
      </c>
      <c r="B29" s="123">
        <f>SUM(B6:B28)</f>
        <v>201266</v>
      </c>
      <c r="C29" s="123">
        <f>SUM(C6:C28)</f>
        <v>133714</v>
      </c>
      <c r="D29" s="123">
        <f>SUM(D6:D28)</f>
        <v>1025</v>
      </c>
      <c r="E29" s="123">
        <f>SUM(E6:E28)</f>
        <v>336005</v>
      </c>
      <c r="F29" s="126"/>
    </row>
    <row r="31" spans="1:10" s="2" customFormat="1" ht="15.75">
      <c r="A31" s="46"/>
      <c r="B31" s="15"/>
      <c r="C31" s="15"/>
      <c r="D31" s="15"/>
      <c r="E31" s="15"/>
      <c r="F31" s="15"/>
      <c r="G31" s="72"/>
      <c r="H31" s="32"/>
      <c r="I31" s="32"/>
      <c r="J31" s="33"/>
    </row>
    <row r="32" spans="1:10" s="2" customFormat="1" ht="15.75">
      <c r="A32" s="11"/>
      <c r="B32" s="6"/>
      <c r="C32" s="243"/>
      <c r="D32" s="6"/>
      <c r="E32" s="7"/>
      <c r="F32" s="7"/>
      <c r="G32" s="71"/>
      <c r="H32" s="18"/>
      <c r="I32" s="35"/>
      <c r="J32" s="33"/>
    </row>
    <row r="33" spans="1:10" s="13" customFormat="1" ht="15.75">
      <c r="A33" s="11"/>
      <c r="B33" s="4"/>
      <c r="C33" s="4"/>
      <c r="D33" s="4"/>
      <c r="E33" s="4"/>
      <c r="F33" s="4"/>
      <c r="G33" s="72"/>
      <c r="H33" s="41"/>
      <c r="I33" s="41"/>
      <c r="J33" s="43"/>
    </row>
    <row r="34" spans="1:10" s="13" customFormat="1" ht="15.75">
      <c r="A34" s="11"/>
      <c r="B34" s="4"/>
      <c r="C34" s="4"/>
      <c r="D34" s="4"/>
      <c r="E34" s="4"/>
      <c r="F34" s="4"/>
      <c r="G34" s="72"/>
      <c r="H34" s="41"/>
      <c r="I34" s="41"/>
      <c r="J34" s="43"/>
    </row>
    <row r="35" spans="1:10" s="13" customFormat="1" ht="15.75">
      <c r="A35" s="11"/>
      <c r="B35" s="4"/>
      <c r="C35" s="4"/>
      <c r="D35" s="4"/>
      <c r="E35" s="4"/>
      <c r="F35" s="4"/>
      <c r="G35" s="72"/>
      <c r="H35" s="41"/>
      <c r="I35" s="41"/>
      <c r="J35" s="43"/>
    </row>
    <row r="36" spans="1:10" s="13" customFormat="1" ht="15.75">
      <c r="A36" s="11"/>
      <c r="B36" s="4"/>
      <c r="C36" s="4"/>
      <c r="D36" s="4"/>
      <c r="E36" s="4"/>
      <c r="F36" s="4"/>
      <c r="G36" s="72"/>
      <c r="H36" s="41"/>
      <c r="I36" s="41"/>
      <c r="J36" s="43"/>
    </row>
    <row r="37" spans="1:10" s="2" customFormat="1" ht="15.75">
      <c r="A37" s="11"/>
      <c r="B37" s="6"/>
      <c r="C37" s="6"/>
      <c r="D37" s="6"/>
      <c r="E37" s="70"/>
      <c r="F37" s="7"/>
      <c r="G37" s="71"/>
      <c r="H37" s="18"/>
      <c r="I37" s="35"/>
      <c r="J37" s="33"/>
    </row>
    <row r="38" spans="1:10" s="2" customFormat="1" ht="15.75">
      <c r="A38" s="11"/>
      <c r="B38" s="6"/>
      <c r="C38" s="6"/>
      <c r="D38" s="6"/>
      <c r="E38" s="6"/>
      <c r="F38" s="6"/>
      <c r="G38" s="72"/>
      <c r="H38" s="35"/>
      <c r="I38" s="35"/>
      <c r="J38" s="33"/>
    </row>
    <row r="39" spans="1:10" s="2" customFormat="1" ht="15.75">
      <c r="A39" s="11"/>
      <c r="B39" s="6"/>
      <c r="C39" s="6"/>
      <c r="D39" s="6"/>
      <c r="E39" s="6"/>
      <c r="F39" s="6"/>
      <c r="G39" s="72"/>
      <c r="H39" s="35"/>
      <c r="I39" s="35"/>
      <c r="J39" s="33"/>
    </row>
    <row r="40" spans="1:10" s="2" customFormat="1" ht="15.75">
      <c r="A40" s="11"/>
      <c r="B40" s="6"/>
      <c r="C40" s="6"/>
      <c r="D40" s="6"/>
      <c r="E40" s="6"/>
      <c r="F40" s="6"/>
      <c r="G40" s="72"/>
      <c r="H40" s="35"/>
      <c r="I40" s="35"/>
      <c r="J40" s="33"/>
    </row>
    <row r="41" spans="1:10" s="2" customFormat="1" ht="15.75">
      <c r="A41" s="11"/>
      <c r="B41" s="6"/>
      <c r="C41" s="6"/>
      <c r="D41" s="6"/>
      <c r="E41" s="6"/>
      <c r="F41" s="6"/>
      <c r="G41" s="72"/>
      <c r="H41" s="35"/>
      <c r="I41" s="35"/>
      <c r="J41" s="33"/>
    </row>
    <row r="42" spans="1:10" s="2" customFormat="1" ht="15.75">
      <c r="A42" s="11"/>
      <c r="B42" s="6"/>
      <c r="C42" s="6"/>
      <c r="D42" s="6"/>
      <c r="E42" s="6"/>
      <c r="F42" s="6"/>
      <c r="G42" s="72"/>
      <c r="H42" s="35"/>
      <c r="I42" s="35"/>
      <c r="J42" s="33"/>
    </row>
    <row r="43" spans="1:10" s="2" customFormat="1" ht="15.75">
      <c r="A43" s="11"/>
      <c r="B43" s="4"/>
      <c r="C43" s="6"/>
      <c r="D43" s="6"/>
      <c r="E43" s="6"/>
      <c r="F43" s="6"/>
      <c r="G43" s="72"/>
      <c r="H43" s="35"/>
      <c r="I43" s="35"/>
      <c r="J43" s="33"/>
    </row>
    <row r="44" spans="1:10" s="2" customFormat="1" ht="15.75">
      <c r="A44" s="11"/>
      <c r="B44" s="4"/>
      <c r="C44" s="6"/>
      <c r="D44" s="6"/>
      <c r="E44" s="6"/>
      <c r="F44" s="6"/>
      <c r="G44" s="72"/>
      <c r="H44" s="35"/>
      <c r="I44" s="35"/>
      <c r="J44" s="33"/>
    </row>
    <row r="45" spans="1:10" s="2" customFormat="1" ht="15.75">
      <c r="A45" s="46"/>
      <c r="B45" s="6"/>
      <c r="C45" s="6"/>
      <c r="D45" s="6"/>
      <c r="E45" s="6"/>
      <c r="F45" s="6"/>
      <c r="G45" s="72"/>
      <c r="H45" s="35"/>
      <c r="I45" s="35"/>
      <c r="J45" s="33"/>
    </row>
    <row r="46" spans="1:10" s="2" customFormat="1" ht="15.75">
      <c r="A46" s="11"/>
      <c r="B46" s="6"/>
      <c r="C46" s="6"/>
      <c r="D46" s="6"/>
      <c r="E46" s="6"/>
      <c r="F46" s="6"/>
      <c r="G46" s="72"/>
      <c r="H46" s="35"/>
      <c r="I46" s="35"/>
      <c r="J46" s="33"/>
    </row>
  </sheetData>
  <mergeCells count="4">
    <mergeCell ref="A1:E1"/>
    <mergeCell ref="A3:E3"/>
    <mergeCell ref="A4:E4"/>
    <mergeCell ref="A2:E2"/>
  </mergeCells>
  <printOptions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3">
      <selection activeCell="B28" sqref="B28"/>
    </sheetView>
  </sheetViews>
  <sheetFormatPr defaultColWidth="9.140625" defaultRowHeight="12.75"/>
  <cols>
    <col min="1" max="1" width="50.8515625" style="0" customWidth="1"/>
    <col min="2" max="2" width="16.140625" style="0" customWidth="1"/>
  </cols>
  <sheetData>
    <row r="1" spans="1:2" ht="30.75" customHeight="1">
      <c r="A1" s="275"/>
      <c r="B1" s="275"/>
    </row>
    <row r="2" spans="1:2" ht="30.75" customHeight="1">
      <c r="A2" s="275" t="s">
        <v>436</v>
      </c>
      <c r="B2" s="275"/>
    </row>
    <row r="3" spans="1:2" s="127" customFormat="1" ht="27" customHeight="1">
      <c r="A3" s="261" t="s">
        <v>324</v>
      </c>
      <c r="B3" s="261"/>
    </row>
    <row r="4" spans="1:2" s="127" customFormat="1" ht="27" customHeight="1">
      <c r="A4" s="261" t="s">
        <v>425</v>
      </c>
      <c r="B4" s="261"/>
    </row>
    <row r="5" spans="1:2" s="127" customFormat="1" ht="27" customHeight="1">
      <c r="A5" s="276" t="s">
        <v>288</v>
      </c>
      <c r="B5" s="276"/>
    </row>
    <row r="6" spans="1:2" s="127" customFormat="1" ht="27" customHeight="1" thickBot="1">
      <c r="A6" s="110"/>
      <c r="B6" s="200"/>
    </row>
    <row r="7" spans="1:2" s="127" customFormat="1" ht="15.75" customHeight="1">
      <c r="A7" s="272" t="s">
        <v>261</v>
      </c>
      <c r="B7" s="254" t="s">
        <v>398</v>
      </c>
    </row>
    <row r="8" spans="1:2" s="127" customFormat="1" ht="45" customHeight="1">
      <c r="A8" s="273"/>
      <c r="B8" s="274"/>
    </row>
    <row r="9" spans="1:2" s="127" customFormat="1" ht="34.5" customHeight="1">
      <c r="A9" s="218" t="s">
        <v>349</v>
      </c>
      <c r="B9" s="223">
        <f>SUM(B10:B13)</f>
        <v>6350</v>
      </c>
    </row>
    <row r="10" spans="1:2" s="127" customFormat="1" ht="15.75">
      <c r="A10" s="219" t="s">
        <v>355</v>
      </c>
      <c r="B10" s="216">
        <v>1270</v>
      </c>
    </row>
    <row r="11" spans="1:2" s="127" customFormat="1" ht="15.75">
      <c r="A11" s="219" t="s">
        <v>422</v>
      </c>
      <c r="B11" s="216">
        <v>3810</v>
      </c>
    </row>
    <row r="12" spans="1:2" s="127" customFormat="1" ht="15.75">
      <c r="A12" s="219" t="s">
        <v>423</v>
      </c>
      <c r="B12" s="216">
        <v>1270</v>
      </c>
    </row>
    <row r="13" spans="1:2" ht="15.75">
      <c r="A13" s="219"/>
      <c r="B13" s="216"/>
    </row>
    <row r="14" spans="1:2" ht="15.75">
      <c r="A14" s="220"/>
      <c r="B14" s="223"/>
    </row>
    <row r="15" spans="1:2" ht="30.75" customHeight="1">
      <c r="A15" s="218" t="s">
        <v>132</v>
      </c>
      <c r="B15" s="223">
        <f>SUM(B16:B20)</f>
        <v>35000</v>
      </c>
    </row>
    <row r="16" spans="1:2" ht="15.75">
      <c r="A16" s="219"/>
      <c r="B16" s="216"/>
    </row>
    <row r="17" spans="1:2" ht="15.75">
      <c r="A17" s="219"/>
      <c r="B17" s="216"/>
    </row>
    <row r="18" spans="1:2" ht="15.75">
      <c r="A18" s="219"/>
      <c r="B18" s="216"/>
    </row>
    <row r="19" spans="1:2" ht="15.75">
      <c r="A19" s="219"/>
      <c r="B19" s="216"/>
    </row>
    <row r="20" spans="1:2" ht="15.75">
      <c r="A20" s="219" t="s">
        <v>350</v>
      </c>
      <c r="B20" s="216">
        <v>35000</v>
      </c>
    </row>
    <row r="21" spans="1:2" ht="15.75">
      <c r="A21" s="219"/>
      <c r="B21" s="216"/>
    </row>
    <row r="22" spans="1:2" ht="15.75">
      <c r="A22" s="219"/>
      <c r="B22" s="216"/>
    </row>
    <row r="23" spans="1:2" ht="35.25" customHeight="1">
      <c r="A23" s="218" t="s">
        <v>126</v>
      </c>
      <c r="B23" s="223">
        <f>SUM(B24:B35)</f>
        <v>58550</v>
      </c>
    </row>
    <row r="24" spans="1:2" ht="15.75">
      <c r="A24" s="219" t="s">
        <v>351</v>
      </c>
      <c r="B24" s="216">
        <v>3430</v>
      </c>
    </row>
    <row r="25" spans="1:2" ht="15.75">
      <c r="A25" s="219" t="s">
        <v>415</v>
      </c>
      <c r="B25" s="216">
        <v>762</v>
      </c>
    </row>
    <row r="26" spans="1:2" ht="15.75">
      <c r="A26" s="219" t="s">
        <v>416</v>
      </c>
      <c r="B26" s="216">
        <v>1270</v>
      </c>
    </row>
    <row r="27" spans="1:2" ht="15.75">
      <c r="A27" s="219" t="s">
        <v>419</v>
      </c>
      <c r="B27" s="216">
        <v>318</v>
      </c>
    </row>
    <row r="28" spans="1:2" ht="15.75">
      <c r="A28" s="221" t="s">
        <v>352</v>
      </c>
      <c r="B28" s="216">
        <v>12320</v>
      </c>
    </row>
    <row r="29" spans="1:2" ht="15.75">
      <c r="A29" s="221" t="s">
        <v>417</v>
      </c>
      <c r="B29" s="216">
        <v>3810</v>
      </c>
    </row>
    <row r="30" spans="1:2" ht="15.75">
      <c r="A30" s="221" t="s">
        <v>418</v>
      </c>
      <c r="B30" s="216">
        <v>3810</v>
      </c>
    </row>
    <row r="31" spans="1:2" ht="15.75">
      <c r="A31" s="222" t="s">
        <v>353</v>
      </c>
      <c r="B31" s="216">
        <v>700</v>
      </c>
    </row>
    <row r="32" spans="1:2" ht="15.75">
      <c r="A32" s="222" t="s">
        <v>354</v>
      </c>
      <c r="B32" s="216">
        <v>155</v>
      </c>
    </row>
    <row r="33" spans="1:2" ht="15.75">
      <c r="A33" s="222" t="s">
        <v>421</v>
      </c>
      <c r="B33" s="216">
        <v>17325</v>
      </c>
    </row>
    <row r="34" spans="1:2" ht="15.75">
      <c r="A34" s="222" t="s">
        <v>424</v>
      </c>
      <c r="B34" s="216">
        <v>9078</v>
      </c>
    </row>
    <row r="35" spans="1:2" ht="15.75">
      <c r="A35" s="221" t="s">
        <v>420</v>
      </c>
      <c r="B35" s="216">
        <v>5572</v>
      </c>
    </row>
    <row r="36" spans="1:2" ht="15.75">
      <c r="A36" s="247"/>
      <c r="B36" s="216">
        <v>0</v>
      </c>
    </row>
    <row r="37" spans="1:2" ht="15.75">
      <c r="A37" s="247"/>
      <c r="B37" s="216">
        <v>0</v>
      </c>
    </row>
    <row r="38" spans="1:2" ht="15.75">
      <c r="A38" s="247"/>
      <c r="B38" s="245">
        <v>0</v>
      </c>
    </row>
    <row r="39" spans="1:2" ht="15.75">
      <c r="A39" s="246" t="s">
        <v>267</v>
      </c>
      <c r="B39" s="217">
        <f>SUM(B9+B15+B23)</f>
        <v>99900</v>
      </c>
    </row>
    <row r="186" ht="15.75" customHeight="1">
      <c r="B186" s="128"/>
    </row>
    <row r="187" ht="15.75" customHeight="1">
      <c r="B187" s="128"/>
    </row>
  </sheetData>
  <mergeCells count="7">
    <mergeCell ref="A7:A8"/>
    <mergeCell ref="B7:B8"/>
    <mergeCell ref="A1:B1"/>
    <mergeCell ref="A3:B3"/>
    <mergeCell ref="A4:B4"/>
    <mergeCell ref="A5:B5"/>
    <mergeCell ref="A2:B2"/>
  </mergeCells>
  <printOptions headings="1"/>
  <pageMargins left="0.75" right="0.75" top="1" bottom="1" header="0.5" footer="0.5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2" sqref="B2:G2"/>
    </sheetView>
  </sheetViews>
  <sheetFormatPr defaultColWidth="9.140625" defaultRowHeight="12.75"/>
  <cols>
    <col min="1" max="1" width="5.421875" style="145" customWidth="1"/>
    <col min="2" max="2" width="56.28125" style="129" customWidth="1"/>
    <col min="3" max="3" width="10.28125" style="145" customWidth="1"/>
    <col min="4" max="5" width="9.140625" style="145" hidden="1" customWidth="1"/>
    <col min="6" max="6" width="10.421875" style="145" customWidth="1"/>
    <col min="7" max="7" width="10.28125" style="129" customWidth="1"/>
    <col min="8" max="16384" width="10.28125" style="145" customWidth="1"/>
  </cols>
  <sheetData>
    <row r="1" spans="2:7" s="129" customFormat="1" ht="15.75" customHeight="1">
      <c r="B1" s="279"/>
      <c r="C1" s="279"/>
      <c r="D1" s="279"/>
      <c r="E1" s="279"/>
      <c r="F1" s="279"/>
      <c r="G1" s="280"/>
    </row>
    <row r="2" spans="2:7" s="129" customFormat="1" ht="15.75" customHeight="1">
      <c r="B2" s="279" t="s">
        <v>438</v>
      </c>
      <c r="C2" s="279"/>
      <c r="D2" s="279"/>
      <c r="E2" s="279"/>
      <c r="F2" s="279"/>
      <c r="G2" s="280"/>
    </row>
    <row r="3" spans="2:7" s="129" customFormat="1" ht="15.75">
      <c r="B3" s="281" t="s">
        <v>324</v>
      </c>
      <c r="C3" s="281"/>
      <c r="D3" s="281"/>
      <c r="E3" s="281"/>
      <c r="F3" s="281"/>
      <c r="G3" s="280"/>
    </row>
    <row r="4" spans="2:7" s="129" customFormat="1" ht="15.75">
      <c r="B4" s="282" t="s">
        <v>289</v>
      </c>
      <c r="C4" s="282"/>
      <c r="D4" s="282"/>
      <c r="E4" s="282"/>
      <c r="F4" s="282"/>
      <c r="G4" s="280"/>
    </row>
    <row r="5" spans="2:7" s="129" customFormat="1" ht="15.75">
      <c r="B5" s="281" t="s">
        <v>290</v>
      </c>
      <c r="C5" s="281"/>
      <c r="D5" s="281"/>
      <c r="E5" s="281"/>
      <c r="F5" s="281"/>
      <c r="G5" s="280"/>
    </row>
    <row r="6" spans="2:6" s="129" customFormat="1" ht="15.75">
      <c r="B6" s="130"/>
      <c r="C6" s="130"/>
      <c r="D6" s="130"/>
      <c r="E6" s="130"/>
      <c r="F6" s="130"/>
    </row>
    <row r="7" spans="2:7" s="129" customFormat="1" ht="31.5">
      <c r="B7" s="131" t="s">
        <v>261</v>
      </c>
      <c r="C7" s="131" t="s">
        <v>298</v>
      </c>
      <c r="D7" s="133"/>
      <c r="E7" s="133"/>
      <c r="F7" s="132" t="s">
        <v>428</v>
      </c>
      <c r="G7" s="131" t="s">
        <v>427</v>
      </c>
    </row>
    <row r="8" spans="1:7" s="138" customFormat="1" ht="15.75">
      <c r="A8" s="98" t="s">
        <v>145</v>
      </c>
      <c r="B8" s="167" t="s">
        <v>146</v>
      </c>
      <c r="C8" s="135">
        <v>47222</v>
      </c>
      <c r="D8" s="137"/>
      <c r="E8" s="137"/>
      <c r="F8" s="135">
        <v>34914</v>
      </c>
      <c r="G8" s="135">
        <v>30809</v>
      </c>
    </row>
    <row r="9" spans="1:7" s="138" customFormat="1" ht="15.75">
      <c r="A9" s="98" t="s">
        <v>168</v>
      </c>
      <c r="B9" s="167" t="s">
        <v>167</v>
      </c>
      <c r="C9" s="135">
        <v>51087</v>
      </c>
      <c r="D9" s="137"/>
      <c r="E9" s="137"/>
      <c r="F9" s="135">
        <v>50261</v>
      </c>
      <c r="G9" s="135">
        <v>48270</v>
      </c>
    </row>
    <row r="10" spans="1:7" s="138" customFormat="1" ht="15.75">
      <c r="A10" s="98" t="s">
        <v>184</v>
      </c>
      <c r="B10" s="167" t="s">
        <v>185</v>
      </c>
      <c r="C10" s="135">
        <v>47941</v>
      </c>
      <c r="D10" s="137"/>
      <c r="E10" s="137"/>
      <c r="F10" s="135">
        <v>43210</v>
      </c>
      <c r="G10" s="135">
        <v>48149</v>
      </c>
    </row>
    <row r="11" spans="1:7" s="138" customFormat="1" ht="15.75">
      <c r="A11" s="98" t="s">
        <v>200</v>
      </c>
      <c r="B11" s="169" t="s">
        <v>201</v>
      </c>
      <c r="C11" s="135">
        <v>50</v>
      </c>
      <c r="D11" s="137"/>
      <c r="E11" s="137"/>
      <c r="F11" s="135">
        <v>5917</v>
      </c>
      <c r="G11" s="135">
        <v>5500</v>
      </c>
    </row>
    <row r="12" spans="2:7" s="138" customFormat="1" ht="15.75">
      <c r="B12" s="134"/>
      <c r="C12" s="135"/>
      <c r="D12" s="136"/>
      <c r="E12" s="137"/>
      <c r="F12" s="137"/>
      <c r="G12" s="135"/>
    </row>
    <row r="13" spans="1:7" s="138" customFormat="1" ht="15.75">
      <c r="A13" s="180"/>
      <c r="B13" s="139" t="s">
        <v>291</v>
      </c>
      <c r="C13" s="140">
        <f>SUM(C8:C12)</f>
        <v>146300</v>
      </c>
      <c r="D13" s="140">
        <f>SUM(D8:D12)</f>
        <v>0</v>
      </c>
      <c r="E13" s="140">
        <f>SUM(E8:E12)</f>
        <v>0</v>
      </c>
      <c r="F13" s="140">
        <f>SUM(F8:F12)</f>
        <v>134302</v>
      </c>
      <c r="G13" s="140">
        <f>SUM(G8:G12)</f>
        <v>132728</v>
      </c>
    </row>
    <row r="14" spans="2:7" s="138" customFormat="1" ht="15.75">
      <c r="B14" s="141"/>
      <c r="C14" s="142"/>
      <c r="D14" s="143"/>
      <c r="E14" s="142"/>
      <c r="F14" s="142"/>
      <c r="G14" s="129"/>
    </row>
    <row r="15" spans="1:7" s="138" customFormat="1" ht="15.75">
      <c r="A15" s="98" t="s">
        <v>29</v>
      </c>
      <c r="B15" s="174" t="s">
        <v>266</v>
      </c>
      <c r="C15" s="135">
        <v>27037</v>
      </c>
      <c r="D15" s="137"/>
      <c r="E15" s="137"/>
      <c r="F15" s="135">
        <v>22220</v>
      </c>
      <c r="G15" s="135">
        <v>22482</v>
      </c>
    </row>
    <row r="16" spans="1:7" s="138" customFormat="1" ht="15.75">
      <c r="A16" s="98" t="s">
        <v>42</v>
      </c>
      <c r="B16" s="109" t="s">
        <v>271</v>
      </c>
      <c r="C16" s="135">
        <v>6121</v>
      </c>
      <c r="D16" s="137"/>
      <c r="E16" s="137"/>
      <c r="F16" s="135">
        <v>4825</v>
      </c>
      <c r="G16" s="135">
        <v>5292</v>
      </c>
    </row>
    <row r="17" spans="1:7" s="138" customFormat="1" ht="15.75">
      <c r="A17" s="98" t="s">
        <v>44</v>
      </c>
      <c r="B17" s="167" t="s">
        <v>45</v>
      </c>
      <c r="C17" s="135">
        <v>61492</v>
      </c>
      <c r="D17" s="137"/>
      <c r="E17" s="137"/>
      <c r="F17" s="135">
        <v>54909</v>
      </c>
      <c r="G17" s="135">
        <v>62660</v>
      </c>
    </row>
    <row r="18" spans="1:7" s="138" customFormat="1" ht="15.75">
      <c r="A18" s="98" t="s">
        <v>92</v>
      </c>
      <c r="B18" s="174" t="s">
        <v>272</v>
      </c>
      <c r="C18" s="135">
        <v>3474</v>
      </c>
      <c r="D18" s="137"/>
      <c r="E18" s="137"/>
      <c r="F18" s="135">
        <v>2477</v>
      </c>
      <c r="G18" s="135">
        <v>4535</v>
      </c>
    </row>
    <row r="19" spans="1:7" s="138" customFormat="1" ht="15.75">
      <c r="A19" s="98" t="s">
        <v>115</v>
      </c>
      <c r="B19" s="174" t="s">
        <v>116</v>
      </c>
      <c r="C19" s="135">
        <v>19158</v>
      </c>
      <c r="D19" s="137"/>
      <c r="E19" s="137"/>
      <c r="F19" s="135">
        <v>10982</v>
      </c>
      <c r="G19" s="135">
        <v>140571</v>
      </c>
    </row>
    <row r="20" spans="2:7" s="138" customFormat="1" ht="15.75">
      <c r="B20" s="134"/>
      <c r="C20" s="135"/>
      <c r="D20" s="137"/>
      <c r="E20" s="137"/>
      <c r="F20" s="135"/>
      <c r="G20" s="135"/>
    </row>
    <row r="21" spans="1:7" s="138" customFormat="1" ht="15.75">
      <c r="A21" s="180"/>
      <c r="B21" s="139" t="s">
        <v>292</v>
      </c>
      <c r="C21" s="144">
        <f>SUM(C15:C20)</f>
        <v>117282</v>
      </c>
      <c r="D21" s="144">
        <f>SUM(D15:D20)</f>
        <v>0</v>
      </c>
      <c r="E21" s="144">
        <f>SUM(E15:E20)</f>
        <v>0</v>
      </c>
      <c r="F21" s="144">
        <f>SUM(F15:F20)</f>
        <v>95413</v>
      </c>
      <c r="G21" s="144">
        <f>SUM(G15:G20)</f>
        <v>235540</v>
      </c>
    </row>
    <row r="22" spans="2:7" s="138" customFormat="1" ht="15.75">
      <c r="B22" s="141"/>
      <c r="C22" s="176"/>
      <c r="D22" s="142"/>
      <c r="E22" s="142"/>
      <c r="F22" s="142"/>
      <c r="G22" s="176"/>
    </row>
    <row r="23" spans="2:7" s="138" customFormat="1" ht="15.75">
      <c r="B23" s="141"/>
      <c r="C23" s="176"/>
      <c r="D23" s="142"/>
      <c r="E23" s="142"/>
      <c r="F23" s="142"/>
      <c r="G23" s="176"/>
    </row>
    <row r="24" spans="1:7" s="148" customFormat="1" ht="15.75">
      <c r="A24" s="109" t="s">
        <v>207</v>
      </c>
      <c r="B24" s="167" t="s">
        <v>208</v>
      </c>
      <c r="C24" s="164">
        <v>61641</v>
      </c>
      <c r="D24" s="164"/>
      <c r="E24" s="164"/>
      <c r="F24" s="164">
        <v>137054</v>
      </c>
      <c r="G24" s="164">
        <v>170902</v>
      </c>
    </row>
    <row r="25" spans="1:7" ht="15.75">
      <c r="A25" s="103"/>
      <c r="B25" s="167"/>
      <c r="C25" s="146"/>
      <c r="D25" s="146"/>
      <c r="E25" s="146"/>
      <c r="F25" s="146"/>
      <c r="G25" s="165"/>
    </row>
    <row r="26" spans="1:7" ht="15.75">
      <c r="A26" s="180"/>
      <c r="B26" s="139" t="s">
        <v>299</v>
      </c>
      <c r="C26" s="144">
        <f>SUM(C24)</f>
        <v>61641</v>
      </c>
      <c r="D26" s="144">
        <f>SUM(D24)</f>
        <v>0</v>
      </c>
      <c r="E26" s="144">
        <f>SUM(E24)</f>
        <v>0</v>
      </c>
      <c r="F26" s="144">
        <f>SUM(F24)</f>
        <v>137054</v>
      </c>
      <c r="G26" s="144">
        <f>SUM(G24)</f>
        <v>170902</v>
      </c>
    </row>
    <row r="27" spans="1:7" ht="15.75">
      <c r="A27" s="146"/>
      <c r="B27" s="165"/>
      <c r="C27" s="146"/>
      <c r="D27" s="146"/>
      <c r="E27" s="146"/>
      <c r="F27" s="146"/>
      <c r="G27" s="165"/>
    </row>
    <row r="28" spans="1:7" ht="15.75">
      <c r="A28" s="277"/>
      <c r="B28" s="277"/>
      <c r="C28" s="146"/>
      <c r="D28" s="146"/>
      <c r="E28" s="146"/>
      <c r="F28" s="146"/>
      <c r="G28" s="165"/>
    </row>
    <row r="29" spans="1:7" ht="15.75">
      <c r="A29" s="109"/>
      <c r="B29" s="167"/>
      <c r="C29" s="166"/>
      <c r="D29" s="146"/>
      <c r="E29" s="146"/>
      <c r="F29" s="146"/>
      <c r="G29" s="165"/>
    </row>
    <row r="30" spans="1:7" ht="15.75">
      <c r="A30" s="109"/>
      <c r="B30" s="167"/>
      <c r="C30" s="168"/>
      <c r="D30" s="146"/>
      <c r="E30" s="146"/>
      <c r="F30" s="146"/>
      <c r="G30" s="165"/>
    </row>
    <row r="31" spans="1:7" ht="15.75">
      <c r="A31" s="109"/>
      <c r="B31" s="167"/>
      <c r="C31" s="168"/>
      <c r="D31" s="146"/>
      <c r="E31" s="146"/>
      <c r="F31" s="146"/>
      <c r="G31" s="165"/>
    </row>
    <row r="32" spans="1:7" ht="15.75">
      <c r="A32" s="109"/>
      <c r="B32" s="169"/>
      <c r="C32" s="168"/>
      <c r="D32" s="146"/>
      <c r="E32" s="146"/>
      <c r="F32" s="146"/>
      <c r="G32" s="165"/>
    </row>
    <row r="33" spans="1:7" ht="15.75">
      <c r="A33" s="103"/>
      <c r="B33" s="103"/>
      <c r="C33" s="168"/>
      <c r="D33" s="146"/>
      <c r="E33" s="146"/>
      <c r="F33" s="146"/>
      <c r="G33" s="165"/>
    </row>
    <row r="34" spans="1:7" ht="15.75">
      <c r="A34" s="109"/>
      <c r="B34" s="109"/>
      <c r="C34" s="170"/>
      <c r="D34" s="146"/>
      <c r="E34" s="146"/>
      <c r="F34" s="146"/>
      <c r="G34" s="165"/>
    </row>
    <row r="35" spans="1:7" ht="15.75">
      <c r="A35" s="109"/>
      <c r="B35" s="167"/>
      <c r="C35" s="168"/>
      <c r="D35" s="146"/>
      <c r="E35" s="146"/>
      <c r="F35" s="146"/>
      <c r="G35" s="165"/>
    </row>
    <row r="36" spans="1:7" ht="15.75">
      <c r="A36" s="109"/>
      <c r="B36" s="167"/>
      <c r="C36" s="171"/>
      <c r="D36" s="146"/>
      <c r="E36" s="146"/>
      <c r="F36" s="146"/>
      <c r="G36" s="165"/>
    </row>
    <row r="37" spans="1:7" ht="15.75">
      <c r="A37" s="103"/>
      <c r="B37" s="167"/>
      <c r="C37" s="171"/>
      <c r="D37" s="146"/>
      <c r="E37" s="146"/>
      <c r="F37" s="146"/>
      <c r="G37" s="165"/>
    </row>
    <row r="38" spans="1:7" ht="15.75">
      <c r="A38" s="103"/>
      <c r="B38" s="167"/>
      <c r="C38" s="171"/>
      <c r="D38" s="146"/>
      <c r="E38" s="146"/>
      <c r="F38" s="146"/>
      <c r="G38" s="165"/>
    </row>
    <row r="39" spans="1:7" ht="15.75">
      <c r="A39" s="109"/>
      <c r="B39" s="167"/>
      <c r="C39" s="172"/>
      <c r="D39" s="146"/>
      <c r="E39" s="146"/>
      <c r="F39" s="146"/>
      <c r="G39" s="165"/>
    </row>
    <row r="40" spans="1:7" ht="15.75">
      <c r="A40" s="103"/>
      <c r="B40" s="103"/>
      <c r="C40" s="171"/>
      <c r="D40" s="146"/>
      <c r="E40" s="146"/>
      <c r="F40" s="146"/>
      <c r="G40" s="165"/>
    </row>
    <row r="41" spans="1:7" ht="15.75">
      <c r="A41" s="278"/>
      <c r="B41" s="278"/>
      <c r="C41" s="172"/>
      <c r="D41" s="146"/>
      <c r="E41" s="146"/>
      <c r="F41" s="146"/>
      <c r="G41" s="165"/>
    </row>
    <row r="42" spans="1:7" ht="15.75">
      <c r="A42" s="109"/>
      <c r="B42" s="174"/>
      <c r="C42" s="172"/>
      <c r="D42" s="146"/>
      <c r="E42" s="146"/>
      <c r="F42" s="146"/>
      <c r="G42" s="165"/>
    </row>
    <row r="43" spans="1:7" ht="15.75">
      <c r="A43" s="109"/>
      <c r="B43" s="109"/>
      <c r="C43" s="168"/>
      <c r="D43" s="146"/>
      <c r="E43" s="146"/>
      <c r="F43" s="146"/>
      <c r="G43" s="165"/>
    </row>
    <row r="44" spans="1:7" ht="15.75">
      <c r="A44" s="109"/>
      <c r="B44" s="167"/>
      <c r="C44" s="168"/>
      <c r="D44" s="146"/>
      <c r="E44" s="146"/>
      <c r="F44" s="146"/>
      <c r="G44" s="165"/>
    </row>
    <row r="45" spans="1:7" ht="15.75">
      <c r="A45" s="109"/>
      <c r="B45" s="174"/>
      <c r="C45" s="168"/>
      <c r="D45" s="146"/>
      <c r="E45" s="146"/>
      <c r="F45" s="146"/>
      <c r="G45" s="165"/>
    </row>
    <row r="46" spans="1:7" ht="15.75">
      <c r="A46" s="109"/>
      <c r="B46" s="174"/>
      <c r="C46" s="168"/>
      <c r="D46" s="146"/>
      <c r="E46" s="146"/>
      <c r="F46" s="146"/>
      <c r="G46" s="165"/>
    </row>
    <row r="47" spans="1:7" ht="15.75">
      <c r="A47" s="173"/>
      <c r="B47" s="175"/>
      <c r="C47" s="168"/>
      <c r="D47" s="146"/>
      <c r="E47" s="146"/>
      <c r="F47" s="146"/>
      <c r="G47" s="165"/>
    </row>
    <row r="48" spans="1:7" ht="15.75">
      <c r="A48" s="167"/>
      <c r="B48" s="174"/>
      <c r="C48" s="172"/>
      <c r="D48" s="146"/>
      <c r="E48" s="146"/>
      <c r="F48" s="146"/>
      <c r="G48" s="165"/>
    </row>
    <row r="49" spans="1:7" ht="15.75">
      <c r="A49" s="167"/>
      <c r="B49" s="174"/>
      <c r="C49" s="171"/>
      <c r="D49" s="146"/>
      <c r="E49" s="146"/>
      <c r="F49" s="146"/>
      <c r="G49" s="165"/>
    </row>
    <row r="50" spans="1:7" ht="15.75">
      <c r="A50" s="109"/>
      <c r="B50" s="109"/>
      <c r="C50" s="171"/>
      <c r="D50" s="146"/>
      <c r="E50" s="146"/>
      <c r="F50" s="146"/>
      <c r="G50" s="165"/>
    </row>
    <row r="51" spans="1:7" ht="15.75">
      <c r="A51" s="109"/>
      <c r="B51" s="109"/>
      <c r="C51" s="171"/>
      <c r="D51" s="146"/>
      <c r="E51" s="146"/>
      <c r="F51" s="146"/>
      <c r="G51" s="165"/>
    </row>
    <row r="52" spans="1:7" ht="15.75">
      <c r="A52" s="103"/>
      <c r="B52" s="109"/>
      <c r="C52" s="171"/>
      <c r="D52" s="146"/>
      <c r="E52" s="146"/>
      <c r="F52" s="146"/>
      <c r="G52" s="165"/>
    </row>
    <row r="53" spans="1:7" ht="15.75">
      <c r="A53" s="109"/>
      <c r="B53" s="109"/>
      <c r="C53" s="171"/>
      <c r="D53" s="146"/>
      <c r="E53" s="146"/>
      <c r="F53" s="146"/>
      <c r="G53" s="165"/>
    </row>
    <row r="54" spans="1:7" ht="15.75">
      <c r="A54" s="146"/>
      <c r="B54" s="109"/>
      <c r="C54" s="171"/>
      <c r="D54" s="146"/>
      <c r="E54" s="146"/>
      <c r="F54" s="146"/>
      <c r="G54" s="165"/>
    </row>
    <row r="55" spans="1:7" ht="15.75">
      <c r="A55" s="146"/>
      <c r="B55" s="165"/>
      <c r="C55" s="146"/>
      <c r="D55" s="146"/>
      <c r="E55" s="146"/>
      <c r="F55" s="146"/>
      <c r="G55" s="165"/>
    </row>
    <row r="56" spans="1:7" ht="15.75">
      <c r="A56" s="146"/>
      <c r="B56" s="165"/>
      <c r="C56" s="146"/>
      <c r="D56" s="146"/>
      <c r="E56" s="146"/>
      <c r="F56" s="146"/>
      <c r="G56" s="165"/>
    </row>
    <row r="57" spans="1:7" ht="15.75">
      <c r="A57" s="146"/>
      <c r="B57" s="165"/>
      <c r="C57" s="146"/>
      <c r="D57" s="146"/>
      <c r="E57" s="146"/>
      <c r="F57" s="146"/>
      <c r="G57" s="165"/>
    </row>
    <row r="58" spans="1:7" ht="15.75">
      <c r="A58" s="146"/>
      <c r="B58" s="165"/>
      <c r="C58" s="146"/>
      <c r="D58" s="146"/>
      <c r="E58" s="146"/>
      <c r="F58" s="146"/>
      <c r="G58" s="165"/>
    </row>
  </sheetData>
  <mergeCells count="7">
    <mergeCell ref="A28:B28"/>
    <mergeCell ref="A41:B41"/>
    <mergeCell ref="B1:G1"/>
    <mergeCell ref="B3:G3"/>
    <mergeCell ref="B4:G4"/>
    <mergeCell ref="B5:G5"/>
    <mergeCell ref="B2:G2"/>
  </mergeCells>
  <printOptions headings="1"/>
  <pageMargins left="0.75" right="0.75" top="1" bottom="1" header="0.5" footer="0.5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6.00390625" style="145" customWidth="1"/>
    <col min="2" max="2" width="52.57421875" style="148" customWidth="1"/>
    <col min="3" max="3" width="9.8515625" style="145" customWidth="1"/>
    <col min="4" max="5" width="11.57421875" style="148" customWidth="1"/>
    <col min="6" max="6" width="10.28125" style="148" customWidth="1"/>
    <col min="7" max="16384" width="10.28125" style="145" customWidth="1"/>
  </cols>
  <sheetData>
    <row r="1" spans="2:6" s="148" customFormat="1" ht="19.5" customHeight="1">
      <c r="B1" s="283"/>
      <c r="C1" s="283"/>
      <c r="D1" s="283"/>
      <c r="E1" s="283"/>
      <c r="F1" s="283"/>
    </row>
    <row r="2" spans="2:6" s="148" customFormat="1" ht="19.5" customHeight="1">
      <c r="B2" s="283" t="s">
        <v>437</v>
      </c>
      <c r="C2" s="283"/>
      <c r="D2" s="283"/>
      <c r="E2" s="283"/>
      <c r="F2" s="283"/>
    </row>
    <row r="3" spans="2:6" s="148" customFormat="1" ht="19.5" customHeight="1">
      <c r="B3" s="284" t="s">
        <v>324</v>
      </c>
      <c r="C3" s="284"/>
      <c r="D3" s="284"/>
      <c r="E3" s="284"/>
      <c r="F3" s="284"/>
    </row>
    <row r="4" spans="2:6" s="148" customFormat="1" ht="15.75">
      <c r="B4" s="285" t="s">
        <v>293</v>
      </c>
      <c r="C4" s="286"/>
      <c r="D4" s="286"/>
      <c r="E4" s="286"/>
      <c r="F4" s="286"/>
    </row>
    <row r="5" spans="2:6" s="148" customFormat="1" ht="15.75">
      <c r="B5" s="147" t="s">
        <v>290</v>
      </c>
      <c r="C5" s="244"/>
      <c r="D5" s="244"/>
      <c r="E5" s="244"/>
      <c r="F5" s="244"/>
    </row>
    <row r="6" spans="2:6" s="148" customFormat="1" ht="15.75">
      <c r="B6" s="149"/>
      <c r="C6" s="149"/>
      <c r="D6" s="149"/>
      <c r="E6" s="149"/>
      <c r="F6" s="149"/>
    </row>
    <row r="7" spans="1:6" s="148" customFormat="1" ht="31.5">
      <c r="A7" s="177"/>
      <c r="B7" s="150" t="s">
        <v>261</v>
      </c>
      <c r="C7" s="151"/>
      <c r="D7" s="151" t="s">
        <v>298</v>
      </c>
      <c r="E7" s="151" t="s">
        <v>428</v>
      </c>
      <c r="F7" s="152" t="s">
        <v>427</v>
      </c>
    </row>
    <row r="8" spans="1:6" s="148" customFormat="1" ht="15.75">
      <c r="A8" s="98" t="s">
        <v>275</v>
      </c>
      <c r="B8" s="109" t="s">
        <v>276</v>
      </c>
      <c r="C8" s="168"/>
      <c r="D8" s="154">
        <v>136</v>
      </c>
      <c r="E8" s="154">
        <v>16233</v>
      </c>
      <c r="F8" s="154">
        <v>22425</v>
      </c>
    </row>
    <row r="9" spans="1:6" s="148" customFormat="1" ht="15.75">
      <c r="A9" s="98" t="s">
        <v>192</v>
      </c>
      <c r="B9" s="167" t="s">
        <v>193</v>
      </c>
      <c r="C9" s="171"/>
      <c r="D9" s="154">
        <v>1205</v>
      </c>
      <c r="E9" s="154">
        <v>0</v>
      </c>
      <c r="F9" s="154">
        <v>9000</v>
      </c>
    </row>
    <row r="10" spans="1:6" s="148" customFormat="1" ht="15.75">
      <c r="A10" s="98" t="s">
        <v>205</v>
      </c>
      <c r="B10" s="167" t="s">
        <v>277</v>
      </c>
      <c r="C10" s="171"/>
      <c r="D10" s="154">
        <v>2644</v>
      </c>
      <c r="E10" s="154">
        <v>1116</v>
      </c>
      <c r="F10" s="154">
        <v>950</v>
      </c>
    </row>
    <row r="11" spans="2:6" s="148" customFormat="1" ht="15.75">
      <c r="B11" s="153"/>
      <c r="C11" s="154"/>
      <c r="D11" s="154"/>
      <c r="E11" s="154"/>
      <c r="F11" s="154"/>
    </row>
    <row r="12" spans="1:6" s="148" customFormat="1" ht="15.75">
      <c r="A12" s="177"/>
      <c r="B12" s="156" t="s">
        <v>294</v>
      </c>
      <c r="C12" s="157"/>
      <c r="D12" s="157">
        <f>SUM(D8:D11)</f>
        <v>3985</v>
      </c>
      <c r="E12" s="157">
        <f>SUM(E8:E11)</f>
        <v>17349</v>
      </c>
      <c r="F12" s="157">
        <f>SUM(F8:F11)</f>
        <v>32375</v>
      </c>
    </row>
    <row r="13" spans="3:6" s="158" customFormat="1" ht="15.75">
      <c r="C13" s="159"/>
      <c r="D13" s="159"/>
      <c r="E13" s="159"/>
      <c r="F13" s="155"/>
    </row>
    <row r="14" spans="1:6" s="158" customFormat="1" ht="15.75">
      <c r="A14" s="99" t="s">
        <v>125</v>
      </c>
      <c r="B14" s="174" t="s">
        <v>126</v>
      </c>
      <c r="C14" s="171"/>
      <c r="D14" s="184">
        <v>1414</v>
      </c>
      <c r="E14" s="184">
        <v>19094</v>
      </c>
      <c r="F14" s="184">
        <v>64900</v>
      </c>
    </row>
    <row r="15" spans="1:6" s="158" customFormat="1" ht="15.75">
      <c r="A15" s="99" t="s">
        <v>131</v>
      </c>
      <c r="B15" s="174" t="s">
        <v>132</v>
      </c>
      <c r="C15" s="171"/>
      <c r="D15" s="184">
        <v>3841</v>
      </c>
      <c r="E15" s="184">
        <v>3197</v>
      </c>
      <c r="F15" s="148">
        <v>35000</v>
      </c>
    </row>
    <row r="16" spans="1:6" s="158" customFormat="1" ht="15.75">
      <c r="A16" s="98" t="s">
        <v>144</v>
      </c>
      <c r="B16" s="109" t="s">
        <v>141</v>
      </c>
      <c r="C16" s="171"/>
      <c r="D16" s="154">
        <v>0</v>
      </c>
      <c r="E16" s="154">
        <v>0</v>
      </c>
      <c r="F16" s="154">
        <v>565</v>
      </c>
    </row>
    <row r="17" spans="2:6" s="158" customFormat="1" ht="15.75">
      <c r="B17" s="153"/>
      <c r="C17" s="154"/>
      <c r="D17" s="154"/>
      <c r="E17" s="154"/>
      <c r="F17" s="154"/>
    </row>
    <row r="18" spans="1:6" s="158" customFormat="1" ht="15.75">
      <c r="A18" s="178"/>
      <c r="B18" s="156" t="s">
        <v>295</v>
      </c>
      <c r="C18" s="161"/>
      <c r="D18" s="161">
        <f>SUM(D14:D17)</f>
        <v>5255</v>
      </c>
      <c r="E18" s="161">
        <f>SUM(E14:E17)</f>
        <v>22291</v>
      </c>
      <c r="F18" s="161">
        <f>SUM(F14:F17)</f>
        <v>100465</v>
      </c>
    </row>
    <row r="19" spans="1:6" s="158" customFormat="1" ht="15.75">
      <c r="A19" s="179"/>
      <c r="B19" s="162"/>
      <c r="C19" s="160"/>
      <c r="D19" s="160"/>
      <c r="E19" s="160"/>
      <c r="F19" s="160"/>
    </row>
    <row r="20" spans="1:6" s="158" customFormat="1" ht="15.75">
      <c r="A20" s="179"/>
      <c r="B20" s="162"/>
      <c r="C20" s="160"/>
      <c r="D20" s="160"/>
      <c r="E20" s="160"/>
      <c r="F20" s="160"/>
    </row>
    <row r="21" spans="2:6" s="158" customFormat="1" ht="15.75">
      <c r="B21" s="109"/>
      <c r="C21" s="171"/>
      <c r="D21" s="160"/>
      <c r="E21" s="160"/>
      <c r="F21" s="160"/>
    </row>
    <row r="22" spans="1:6" s="158" customFormat="1" ht="15.75">
      <c r="A22" s="98" t="s">
        <v>274</v>
      </c>
      <c r="B22" s="109" t="s">
        <v>273</v>
      </c>
      <c r="C22" s="171"/>
      <c r="D22" s="184">
        <v>658</v>
      </c>
      <c r="E22" s="184">
        <v>0</v>
      </c>
      <c r="F22" s="184">
        <v>0</v>
      </c>
    </row>
    <row r="23" spans="1:6" s="158" customFormat="1" ht="15.75">
      <c r="A23" s="98"/>
      <c r="B23" s="109"/>
      <c r="C23" s="171"/>
      <c r="D23" s="160"/>
      <c r="E23" s="160"/>
      <c r="F23" s="160"/>
    </row>
    <row r="24" spans="1:6" s="158" customFormat="1" ht="15.75">
      <c r="A24" s="183"/>
      <c r="B24" s="181" t="s">
        <v>273</v>
      </c>
      <c r="C24" s="182"/>
      <c r="D24" s="161">
        <f>SUM(D22:D23)</f>
        <v>658</v>
      </c>
      <c r="E24" s="161">
        <f>SUM(E22:E23)</f>
        <v>0</v>
      </c>
      <c r="F24" s="161">
        <f>SUM(F22)</f>
        <v>0</v>
      </c>
    </row>
    <row r="25" spans="1:6" s="158" customFormat="1" ht="15.75">
      <c r="A25" s="98"/>
      <c r="B25" s="109"/>
      <c r="C25" s="171"/>
      <c r="D25" s="160"/>
      <c r="E25" s="160"/>
      <c r="F25" s="160"/>
    </row>
    <row r="26" spans="2:6" s="158" customFormat="1" ht="45.75" customHeight="1">
      <c r="B26" s="162" t="s">
        <v>296</v>
      </c>
      <c r="C26" s="163"/>
      <c r="D26" s="163">
        <f>SUM('8. táj adatok műk'!C13+'8. táj adatok műk'!C26+'9. táj adatok felh'!D12)</f>
        <v>211926</v>
      </c>
      <c r="E26" s="163">
        <f>SUM(E12+'8. táj adatok műk'!F13+'8. táj adatok műk'!F26)</f>
        <v>288705</v>
      </c>
      <c r="F26" s="163">
        <f>SUM('8. táj adatok műk'!G13+'8. táj adatok műk'!G26+'9. táj adatok felh'!F12)</f>
        <v>336005</v>
      </c>
    </row>
    <row r="27" spans="2:6" s="158" customFormat="1" ht="44.25" customHeight="1">
      <c r="B27" s="162" t="s">
        <v>297</v>
      </c>
      <c r="C27" s="163"/>
      <c r="D27" s="163">
        <f>SUM('8. táj adatok műk'!C21+'9. táj adatok felh'!D18+'9. táj adatok felh'!D24)</f>
        <v>123195</v>
      </c>
      <c r="E27" s="163">
        <f>SUM(E18+E24+'8. táj adatok műk'!F21)</f>
        <v>117704</v>
      </c>
      <c r="F27" s="163">
        <f>SUM('8. táj adatok műk'!G21+'9. táj adatok felh'!F18+'9. táj adatok felh'!F24)</f>
        <v>336005</v>
      </c>
    </row>
    <row r="28" ht="15.75">
      <c r="F28" s="164"/>
    </row>
    <row r="29" ht="15.75">
      <c r="F29" s="164"/>
    </row>
    <row r="30" ht="15.75">
      <c r="F30" s="164"/>
    </row>
    <row r="31" ht="15.75">
      <c r="F31" s="164"/>
    </row>
  </sheetData>
  <mergeCells count="4">
    <mergeCell ref="B1:F1"/>
    <mergeCell ref="B3:F3"/>
    <mergeCell ref="B4:F4"/>
    <mergeCell ref="B2:F2"/>
  </mergeCells>
  <printOptions headings="1"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2015-02-05T16:16:50Z</cp:lastPrinted>
  <dcterms:created xsi:type="dcterms:W3CDTF">2011-11-25T07:46:57Z</dcterms:created>
  <dcterms:modified xsi:type="dcterms:W3CDTF">2015-02-06T10:46:50Z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