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1100" windowHeight="9120" activeTab="12"/>
  </bookViews>
  <sheets>
    <sheet name="1a" sheetId="1" r:id="rId1"/>
    <sheet name="1" sheetId="2" r:id="rId2"/>
    <sheet name="2a" sheetId="3" r:id="rId3"/>
    <sheet name="2b" sheetId="4" r:id="rId4"/>
    <sheet name="3a" sheetId="5" r:id="rId5"/>
    <sheet name="4.1" sheetId="6" r:id="rId6"/>
    <sheet name="4.2" sheetId="7" r:id="rId7"/>
    <sheet name="4.3" sheetId="8" r:id="rId8"/>
    <sheet name="5" sheetId="9" r:id="rId9"/>
    <sheet name="6" sheetId="10" r:id="rId10"/>
    <sheet name="7" sheetId="11" r:id="rId11"/>
    <sheet name="8.1" sheetId="12" r:id="rId12"/>
    <sheet name="8.2" sheetId="13" r:id="rId13"/>
  </sheets>
  <definedNames/>
  <calcPr fullCalcOnLoad="1"/>
</workbook>
</file>

<file path=xl/sharedStrings.xml><?xml version="1.0" encoding="utf-8"?>
<sst xmlns="http://schemas.openxmlformats.org/spreadsheetml/2006/main" count="868" uniqueCount="417">
  <si>
    <t>ezer Ft-ban</t>
  </si>
  <si>
    <t>Sor-sz.</t>
  </si>
  <si>
    <t>Megnevezés</t>
  </si>
  <si>
    <t>I.</t>
  </si>
  <si>
    <t>II.</t>
  </si>
  <si>
    <t>III.</t>
  </si>
  <si>
    <t>IV.</t>
  </si>
  <si>
    <t>V.</t>
  </si>
  <si>
    <t>VI.</t>
  </si>
  <si>
    <t>VII.</t>
  </si>
  <si>
    <t>Pénzforgalom nélküli bevételek</t>
  </si>
  <si>
    <t>Tartalékok</t>
  </si>
  <si>
    <t>1/a. számú melléklet</t>
  </si>
  <si>
    <t>Önkormányzatok sajátos működési bevétele</t>
  </si>
  <si>
    <t>Önkormányzatok költségvetési támogatása</t>
  </si>
  <si>
    <t>Felhalmozási és tőkejellegű bevétel</t>
  </si>
  <si>
    <t>Támogatásértékű bevételek</t>
  </si>
  <si>
    <t>Államháztartáson kivülről átvett pénzeszközök</t>
  </si>
  <si>
    <t>Bevételek összesen</t>
  </si>
  <si>
    <t>Működési célú kiadások</t>
  </si>
  <si>
    <t>Felhalmozási célú kiadások</t>
  </si>
  <si>
    <t>Finanszírozási kiadások</t>
  </si>
  <si>
    <t>VIII.</t>
  </si>
  <si>
    <t>Tervezett pénzmaradvány</t>
  </si>
  <si>
    <t>Kiadások összesen</t>
  </si>
  <si>
    <t>Összeg</t>
  </si>
  <si>
    <t>Általános tartalék</t>
  </si>
  <si>
    <t>Céltartalék</t>
  </si>
  <si>
    <t>Államháztartási tartalék</t>
  </si>
  <si>
    <t>Intézményi működési bevételek</t>
  </si>
  <si>
    <t>Adott kölcsönök visszatérülése</t>
  </si>
  <si>
    <t>IX.</t>
  </si>
  <si>
    <t>Finanszírozási bevételek</t>
  </si>
  <si>
    <t>Adott kölcsönök</t>
  </si>
  <si>
    <t>1. számú melléklet</t>
  </si>
  <si>
    <t>Eredeti</t>
  </si>
  <si>
    <t>Módosított</t>
  </si>
  <si>
    <t>Teljesítés</t>
  </si>
  <si>
    <t xml:space="preserve">előirányzat </t>
  </si>
  <si>
    <t>Összege</t>
  </si>
  <si>
    <t>teljesítés/módosított előir. %-a</t>
  </si>
  <si>
    <t>BEVÉTELEK</t>
  </si>
  <si>
    <t>1.</t>
  </si>
  <si>
    <t>2.</t>
  </si>
  <si>
    <t>Önkormányzatok sajátos működési bevételei</t>
  </si>
  <si>
    <t>2.1.</t>
  </si>
  <si>
    <t>Illetékek</t>
  </si>
  <si>
    <t>2.2.</t>
  </si>
  <si>
    <t>Helyi adók</t>
  </si>
  <si>
    <t>2.3.</t>
  </si>
  <si>
    <t>Átengedett központi adók</t>
  </si>
  <si>
    <t>2.4.</t>
  </si>
  <si>
    <t>Egyéb bevételek, bírságok, pótlékok</t>
  </si>
  <si>
    <t>3.</t>
  </si>
  <si>
    <t>3.1.</t>
  </si>
  <si>
    <t>Normatív hozzájárulás</t>
  </si>
  <si>
    <t>3.2.</t>
  </si>
  <si>
    <t xml:space="preserve">Központosított előirányzatok </t>
  </si>
  <si>
    <t>3.3.</t>
  </si>
  <si>
    <t>Helyi önkormányzatok színházi támogatása</t>
  </si>
  <si>
    <t>3.4.</t>
  </si>
  <si>
    <t>Normatív kötött felhasználású támogatások</t>
  </si>
  <si>
    <t>3.5.</t>
  </si>
  <si>
    <t>Fejlesztési célú támogatások</t>
  </si>
  <si>
    <t>4.</t>
  </si>
  <si>
    <t>Felhalmozási és tőke jellegű bevételek</t>
  </si>
  <si>
    <t>5.</t>
  </si>
  <si>
    <t>5.1.</t>
  </si>
  <si>
    <t>Működési célú</t>
  </si>
  <si>
    <t xml:space="preserve">     - ebből OEP</t>
  </si>
  <si>
    <t>5.2.</t>
  </si>
  <si>
    <t>Felhalmozási célú</t>
  </si>
  <si>
    <t>6.</t>
  </si>
  <si>
    <t>Államháztartás kivülről átvett pénzeszközök</t>
  </si>
  <si>
    <t>7.</t>
  </si>
  <si>
    <t>8.</t>
  </si>
  <si>
    <t>9.</t>
  </si>
  <si>
    <t>Pénzforgalom nélküli bevételek (pénzmaradvány,</t>
  </si>
  <si>
    <t>vállalkozási eredmény)</t>
  </si>
  <si>
    <t xml:space="preserve">Bevételek összesen </t>
  </si>
  <si>
    <t>1. számú melléklet folytatása</t>
  </si>
  <si>
    <t>KIADÁSOK</t>
  </si>
  <si>
    <t>Személyi juttatások</t>
  </si>
  <si>
    <t>Munkaadókat terhelő járulékok</t>
  </si>
  <si>
    <t>Dologi kiadások</t>
  </si>
  <si>
    <t>Ellátottak pénzbeli juttatásai</t>
  </si>
  <si>
    <t>Speciális célú támogatások</t>
  </si>
  <si>
    <t>Beruházások</t>
  </si>
  <si>
    <t>Felújítások</t>
  </si>
  <si>
    <t>Egyéb felhalmozási kiadások</t>
  </si>
  <si>
    <t>10.</t>
  </si>
  <si>
    <t>11.</t>
  </si>
  <si>
    <t>12.</t>
  </si>
  <si>
    <t>13.</t>
  </si>
  <si>
    <t>14.</t>
  </si>
  <si>
    <t xml:space="preserve">Kiadások összesen </t>
  </si>
  <si>
    <t>Költségvetési létszámkeret</t>
  </si>
  <si>
    <t>2/a. számú melléklet</t>
  </si>
  <si>
    <t>előirányzat</t>
  </si>
  <si>
    <t>4.1.</t>
  </si>
  <si>
    <t>8.1.</t>
  </si>
  <si>
    <t>Pénzmaradvány igénybevétele</t>
  </si>
  <si>
    <t>8.2.</t>
  </si>
  <si>
    <t>Vállalkozási eredmény igénybevétele</t>
  </si>
  <si>
    <t>2/a. számú melléklet folytatása</t>
  </si>
  <si>
    <t>Ellátottak pénzbeli juttatásai, szociális ellátások</t>
  </si>
  <si>
    <t>2/b. számú melléklet</t>
  </si>
  <si>
    <t xml:space="preserve">Eredeti </t>
  </si>
  <si>
    <t>telj./módosított előir.%-a</t>
  </si>
  <si>
    <t>Tárgyi eszközök, immateriális javak értékesítése</t>
  </si>
  <si>
    <t>Önkormányzatok sajátos felhalmozási és tőkebevételei</t>
  </si>
  <si>
    <t>Pénzügyi befektetések bevételei</t>
  </si>
  <si>
    <t xml:space="preserve">Felhalmozási bevételek </t>
  </si>
  <si>
    <t>Felhalmozási célú támogatásértékű bevételek</t>
  </si>
  <si>
    <t>Felhalmozási célú pénzeszköz átvétel államháztartáson kívülről</t>
  </si>
  <si>
    <t>Felhalmozási és tőke jell. Bevételek</t>
  </si>
  <si>
    <t>Új, induló beruházás címzett és céltámogatása</t>
  </si>
  <si>
    <t xml:space="preserve">Központosított célelőirányzatból várható felhalmozási célú </t>
  </si>
  <si>
    <t>Előző évi - felhalmozási célú - pénzmaradvány, vállalkozási eredmény</t>
  </si>
  <si>
    <t>Fejlesztési célú támogatás</t>
  </si>
  <si>
    <t xml:space="preserve">1. </t>
  </si>
  <si>
    <t>Beruházási kiadások</t>
  </si>
  <si>
    <t>Felújítási kiadások</t>
  </si>
  <si>
    <t>Egyéb felhalmozási kiadás</t>
  </si>
  <si>
    <t>Felhalmozási célú pénzeszköz átadás államháztartáson kívülre</t>
  </si>
  <si>
    <t>Felhalmozási célú tartalék</t>
  </si>
  <si>
    <t>Felhalmozási célú év végi tervezett maradvány</t>
  </si>
  <si>
    <t>3/a. számú melléklet</t>
  </si>
  <si>
    <t xml:space="preserve">Ábrahámhegy Önkormányzat </t>
  </si>
  <si>
    <t>telj./módosított előir. %-a</t>
  </si>
  <si>
    <t>Működési bevételek</t>
  </si>
  <si>
    <t>Egyéb sajátos bevételek, bírságok, pótlékok</t>
  </si>
  <si>
    <t>Támogatások</t>
  </si>
  <si>
    <t>Felhalmozási célú támogatások</t>
  </si>
  <si>
    <t>4.2.</t>
  </si>
  <si>
    <t>4.3.</t>
  </si>
  <si>
    <t>Működési célra</t>
  </si>
  <si>
    <t>Felhalmozási célra</t>
  </si>
  <si>
    <t>Államháztartáson kívülről átvett pénzeszközök</t>
  </si>
  <si>
    <t>Adoott kölcsön visszatérülése</t>
  </si>
  <si>
    <t>Előző évi pénzmaradvány igénybevétele</t>
  </si>
  <si>
    <t>Előző évi vállalkozási eredmény igénybevétele</t>
  </si>
  <si>
    <t xml:space="preserve">Bevételek mindösszesen </t>
  </si>
  <si>
    <t>4. számú melléklet</t>
  </si>
  <si>
    <t>Önállóan, részben önállóan gazdálkodó intézmények neve</t>
  </si>
  <si>
    <t>Ebből</t>
  </si>
  <si>
    <t>Saját bevétel</t>
  </si>
  <si>
    <t>Költségvetési, önkorm.támogatás</t>
  </si>
  <si>
    <t>összege</t>
  </si>
  <si>
    <t>telj./mód. előir.%-a</t>
  </si>
  <si>
    <t>Önállóan gazdálkodó intézmények</t>
  </si>
  <si>
    <t>Körjegyzőség</t>
  </si>
  <si>
    <t>………</t>
  </si>
  <si>
    <t>Részben önállóan gazd. Intézmények</t>
  </si>
  <si>
    <t>…….</t>
  </si>
  <si>
    <t>Intézmények összesen (1-2)</t>
  </si>
  <si>
    <t>4. számú melléklet folytatása</t>
  </si>
  <si>
    <t>Munkaadót terh. járulékok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</si>
  <si>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</si>
  <si>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</si>
  <si>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</si>
  <si>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</si>
  <si>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</si>
  <si>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</si>
  <si>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</si>
  <si>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</si>
  <si>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</si>
  <si>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</si>
  <si>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</si>
  <si>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……….</t>
  </si>
  <si>
    <t>Részben önállóan gazdálkodó intézmények</t>
  </si>
  <si>
    <t>4. számú melléklet folyatatása</t>
  </si>
  <si>
    <r>
      <t xml:space="preserve">Egyéb </t>
    </r>
    <r>
      <rPr>
        <i/>
        <sz val="8"/>
        <rFont val="Arial"/>
        <family val="2"/>
      </rPr>
      <t>felhalmozási célú</t>
    </r>
    <r>
      <rPr>
        <sz val="8"/>
        <rFont val="Arial"/>
        <family val="0"/>
      </rPr>
      <t xml:space="preserve"> kiadások</t>
    </r>
  </si>
  <si>
    <t>Létszám</t>
  </si>
  <si>
    <t>Mód.</t>
  </si>
  <si>
    <t>fő</t>
  </si>
  <si>
    <t>össz.</t>
  </si>
  <si>
    <t>Jóváha- gyott</t>
  </si>
  <si>
    <t>Tényleges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</si>
  <si>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</si>
  <si>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</si>
  <si>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</si>
  <si>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</si>
  <si>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</si>
  <si>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</si>
  <si>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</si>
  <si>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</si>
  <si>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</si>
  <si>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</si>
  <si>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</si>
  <si>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</si>
  <si>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</si>
  <si>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</si>
  <si>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</si>
  <si>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</si>
  <si>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</si>
  <si>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</si>
  <si>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</si>
  <si>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</si>
  <si>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</si>
  <si>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</si>
  <si>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</si>
  <si>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</si>
  <si>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5. számú melléklet</t>
  </si>
  <si>
    <t>Feladat megnevezése</t>
  </si>
  <si>
    <t>%-a</t>
  </si>
  <si>
    <t>Felújítási feladatok</t>
  </si>
  <si>
    <t>Összesen</t>
  </si>
  <si>
    <t>6. számú melléklet</t>
  </si>
  <si>
    <t>(felújítás nélkül)</t>
  </si>
  <si>
    <t>Egyéb felhalmozási célú kiadások</t>
  </si>
  <si>
    <t>Beruházási kiadások összesen</t>
  </si>
  <si>
    <t>7. számú melléklet</t>
  </si>
  <si>
    <t>ESZKÖZÖK</t>
  </si>
  <si>
    <t>Ezer Ft-ban</t>
  </si>
  <si>
    <t>Záró</t>
  </si>
  <si>
    <t>Alapítás - átszervezés aktivált értéke</t>
  </si>
  <si>
    <t>Kísérleti fejlesztés aktivált értéke</t>
  </si>
  <si>
    <t>Vagyoni értékű jogok</t>
  </si>
  <si>
    <t>Szellemi termékek</t>
  </si>
  <si>
    <t>Immateriális javakra adott előleg</t>
  </si>
  <si>
    <t>Immateriális javak értékhelyesbítése</t>
  </si>
  <si>
    <t>Immateriális javak összesen (1+….+6)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</si>
  <si>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</si>
  <si>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</si>
  <si>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</si>
  <si>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</si>
  <si>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</si>
  <si>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</si>
  <si>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Gépek, berendezések, felszerelések</t>
  </si>
  <si>
    <t>Járművek</t>
  </si>
  <si>
    <t>Tenyészállatok</t>
  </si>
  <si>
    <t>Beruházások, felújítások</t>
  </si>
  <si>
    <t>Beruházásra adott előlegek</t>
  </si>
  <si>
    <t>Tárgyi eszközök értékhelyesbítése</t>
  </si>
  <si>
    <t>Tárgyi eszközök összesen (7+…..+13)</t>
  </si>
  <si>
    <t>Egyéb tartós részesedés</t>
  </si>
  <si>
    <t>Tartós hitelviszonyt megtestesítő értékpapír</t>
  </si>
  <si>
    <t>Tartósan adott kölcsön</t>
  </si>
  <si>
    <t>Hosszú lejáratú bankbetétek</t>
  </si>
  <si>
    <t>Egyéb hosszú lejáratú követelések</t>
  </si>
  <si>
    <t>Befektetett pénzeszközök értékhelyesbítése</t>
  </si>
  <si>
    <t xml:space="preserve">Befektetett pénzügyi eszközök </t>
  </si>
  <si>
    <t>összesen (14+……+19)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</si>
  <si>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</si>
  <si>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</si>
  <si>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</si>
  <si>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</si>
  <si>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</si>
  <si>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Anyagok</t>
  </si>
  <si>
    <t>Befejezetlen termékek, félkész termékek</t>
  </si>
  <si>
    <t>Növendék-, hízó- és egyéb állat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</si>
  <si>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</si>
  <si>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</si>
  <si>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</si>
  <si>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</si>
  <si>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</si>
  <si>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</si>
  <si>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Követelés áruszállításból (vevő)</t>
  </si>
  <si>
    <t>Adósok</t>
  </si>
  <si>
    <t>Rövid lejáratú kölcsönök</t>
  </si>
  <si>
    <t>Egyéb követelések</t>
  </si>
  <si>
    <t xml:space="preserve">  - ebből a mérlegfordulónapot követő évbeni részlet </t>
  </si>
  <si>
    <t>Követelések összesen  (25+…..+28)</t>
  </si>
  <si>
    <t>7. számú melléklet folytatása</t>
  </si>
  <si>
    <t>Egyéb részesedés</t>
  </si>
  <si>
    <t>Forgalmi célú hitelviszonyt megtestesítő értékpapírok</t>
  </si>
  <si>
    <t>Értékpapírok összesen  (29+30)</t>
  </si>
  <si>
    <t>Pénztárak, csekkek, betétkönyvek</t>
  </si>
  <si>
    <t>Költségvetési bankszámlák</t>
  </si>
  <si>
    <t>Elszámolási számlák</t>
  </si>
  <si>
    <t>Idegen pénzeszközök</t>
  </si>
  <si>
    <t>Pénzeszközök összesen (31+….+34)</t>
  </si>
  <si>
    <t>Költségvetési aktív függő elszámolások</t>
  </si>
  <si>
    <t>Költségvetési aktív átfutó elszámolások</t>
  </si>
  <si>
    <t>Költségvetési aktív kiegyenlítő elszámolások</t>
  </si>
  <si>
    <t>Költségvetésen kívüli aktív kiegy. elszámolások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</si>
  <si>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</si>
  <si>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</si>
  <si>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</si>
  <si>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</si>
  <si>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</si>
  <si>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Nyitó</t>
  </si>
  <si>
    <t>Induló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</si>
  <si>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</si>
  <si>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</si>
  <si>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</si>
  <si>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</si>
  <si>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</si>
  <si>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</si>
  <si>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</si>
  <si>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</si>
  <si>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</si>
  <si>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</si>
  <si>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</si>
  <si>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</si>
  <si>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</si>
  <si>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</si>
  <si>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</si>
  <si>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</si>
  <si>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</si>
  <si>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</si>
  <si>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</si>
  <si>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</si>
  <si>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</si>
  <si>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</si>
  <si>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</si>
  <si>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</si>
  <si>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</si>
  <si>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</si>
  <si>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</si>
  <si>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</si>
  <si>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</si>
  <si>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</si>
  <si>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</si>
  <si>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</si>
  <si>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</si>
  <si>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</si>
  <si>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tárgyévi terh. rövidlejáratú kötelezettsége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</si>
  <si>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</si>
  <si>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</si>
  <si>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</si>
  <si>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</si>
  <si>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</si>
  <si>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</si>
  <si>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</si>
  <si>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</si>
  <si>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</si>
  <si>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</si>
  <si>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</si>
  <si>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8/a. számú melléklet</t>
  </si>
  <si>
    <t>Kimutatás az Ábrahámhegy Önkormányzat intézményei</t>
  </si>
  <si>
    <t>pénzmaradványáról, vállalkozási eredményéről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</si>
  <si>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</si>
  <si>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</si>
  <si>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</si>
  <si>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</si>
  <si>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</si>
  <si>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</si>
  <si>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</si>
  <si>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Felhasznál-ható pénzma-radvány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</si>
  <si>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</si>
  <si>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</si>
  <si>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</si>
  <si>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</si>
  <si>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</si>
  <si>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</si>
  <si>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</si>
  <si>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 pénzmar.</t>
  </si>
  <si>
    <t>Tárgy évi pénzmar.</t>
  </si>
  <si>
    <t>Vállalkozási eredmény</t>
  </si>
  <si>
    <t>8. számú melléklet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</si>
  <si>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</si>
  <si>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</si>
  <si>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</si>
  <si>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</si>
  <si>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</si>
  <si>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</si>
  <si>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</si>
  <si>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</si>
  <si>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</si>
  <si>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</si>
  <si>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</si>
  <si>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</si>
  <si>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</si>
  <si>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</si>
  <si>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</si>
  <si>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</si>
  <si>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</si>
  <si>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</si>
  <si>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</si>
  <si>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</si>
  <si>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</si>
  <si>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</si>
  <si>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</si>
  <si>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</si>
  <si>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</si>
  <si>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</si>
  <si>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Fűtés korszerűsítés</t>
  </si>
  <si>
    <t>Hulladékgazdálkodási terv</t>
  </si>
  <si>
    <t>Gépek, berendezések</t>
  </si>
  <si>
    <t>Önkormányzati épület tető felújítás</t>
  </si>
  <si>
    <t xml:space="preserve"> </t>
  </si>
  <si>
    <t>Rendezési terv elkészítése</t>
  </si>
  <si>
    <t>Közpark kialakítása (önrész)</t>
  </si>
  <si>
    <t>Ábrahámhegy Önkormányzat 2011. évi mérlege</t>
  </si>
  <si>
    <t>Ábrahámhegy Önkormányzat 2011. évi bevételei és kiadásai</t>
  </si>
  <si>
    <t>Ábrahámhegy Önkormányzat 2011.évi működési célú bevételei és kiadásai</t>
  </si>
  <si>
    <t>Ábrahámhegy Önkormányzat 2011. évi felhalmozási célú bevételei és kiadásai</t>
  </si>
  <si>
    <t>2011. évi bevételei forrásonként</t>
  </si>
  <si>
    <t>Önállóan és részben önállóan gazdálkodó intézmények 2011. évi bevételei és kiadásai</t>
  </si>
  <si>
    <t>Önállóan és részben önállóan gazdálkodó intézmények 201. évi bevételei és kiadásai</t>
  </si>
  <si>
    <t>Ábrahámhegy Önkormányzat 2011. évi felújítási kiadásai teljesítésének alakulása</t>
  </si>
  <si>
    <t>Útfelújítás</t>
  </si>
  <si>
    <t>Buszmegálló felújítás</t>
  </si>
  <si>
    <t>Ábrahámhegy Önkormányzat 2011. évi felhalmozási kiadásai teljesítésének alakulása</t>
  </si>
  <si>
    <t>Kihelyezett üsz. Eszközbesz</t>
  </si>
  <si>
    <t>Világítás tervek</t>
  </si>
  <si>
    <t>Esélyegyenlőségi terv</t>
  </si>
  <si>
    <t>Szorgalmi jogos terület csatornázása (Brém)</t>
  </si>
  <si>
    <t>Strand aszfaltos út térburkolása</t>
  </si>
  <si>
    <t>Vízelvezető kiépítése</t>
  </si>
  <si>
    <t>Mobil WC kialakítása Tűzoltópark</t>
  </si>
  <si>
    <t>Szolgáltató centrum kerítés építés</t>
  </si>
  <si>
    <t>Képzőművészeti alkotás</t>
  </si>
  <si>
    <t>Ábrahámhegy Önkormányzat vagyonmérlege 2011. év december 31-én</t>
  </si>
  <si>
    <t>Ábrahámhegy Önkormányzat pénzmaradványa 2011. évben</t>
  </si>
  <si>
    <t xml:space="preserve"> 6/2012.( IV.06 ) sz. zárszámadási rendelethez</t>
  </si>
  <si>
    <t xml:space="preserve"> 6/2012. ( IV.06. )  zárszámadási rendelethez</t>
  </si>
  <si>
    <t xml:space="preserve">  6/2012. ( IV.06.) zárszámadási rendelethez</t>
  </si>
  <si>
    <t xml:space="preserve"> 6/2012.(IV. 06.) sz. zárszámadási rendelethez</t>
  </si>
  <si>
    <t>6/2012. (IV.06. )  zárszámadási rendelethez</t>
  </si>
  <si>
    <t>6/2012. (IV.06.) sz. zárszámadási rendelethez</t>
  </si>
  <si>
    <t xml:space="preserve"> 6/2012. (IV.06. )  zárszámadási rendelethez</t>
  </si>
  <si>
    <t xml:space="preserve">  6/2012. (IV.06. ) zárszámadási rendelethez</t>
  </si>
  <si>
    <t xml:space="preserve"> 6/2012. (IV.06.) sz. zárszámadási rendelethez</t>
  </si>
  <si>
    <t xml:space="preserve"> 6/2012. ( IV.06.  ) sz. zárszámadási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</si>
</sst>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mmmm\ d\.;@"/>
  </numFmts>
  <fonts count="20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3"/>
      <name val="Arial"/>
      <family val="2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sz val="10"/>
      <color indexed="8"/>
      <name val="Arial CE"/>
      <family val="0"/>
    </font>
    <font>
      <sz val="8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8"/>
      <color indexed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3" fillId="0" borderId="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0" xfId="0" applyFont="1" applyAlignment="1">
      <alignment/>
    </xf>
    <xf numFmtId="0" fontId="4" fillId="0" borderId="7" xfId="0" applyFont="1" applyBorder="1" applyAlignment="1">
      <alignment horizontal="left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4" xfId="0" applyFont="1" applyBorder="1" applyAlignment="1">
      <alignment horizontal="left" indent="1"/>
    </xf>
    <xf numFmtId="0" fontId="3" fillId="0" borderId="5" xfId="0" applyFont="1" applyBorder="1" applyAlignment="1">
      <alignment horizontal="left" indent="1"/>
    </xf>
    <xf numFmtId="0" fontId="0" fillId="0" borderId="0" xfId="0" applyAlignment="1">
      <alignment textRotation="180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0" xfId="0" applyFont="1" applyAlignment="1">
      <alignment/>
    </xf>
    <xf numFmtId="49" fontId="3" fillId="0" borderId="17" xfId="0" applyNumberFormat="1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8" xfId="0" applyFill="1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21" xfId="0" applyFill="1" applyBorder="1" applyAlignment="1">
      <alignment horizontal="right"/>
    </xf>
    <xf numFmtId="49" fontId="3" fillId="0" borderId="16" xfId="0" applyNumberFormat="1" applyFont="1" applyBorder="1" applyAlignment="1">
      <alignment horizontal="center"/>
    </xf>
    <xf numFmtId="0" fontId="0" fillId="0" borderId="18" xfId="0" applyBorder="1" applyAlignment="1">
      <alignment horizontal="right"/>
    </xf>
    <xf numFmtId="49" fontId="3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49" fontId="3" fillId="0" borderId="22" xfId="0" applyNumberFormat="1" applyFont="1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4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49" fontId="3" fillId="0" borderId="25" xfId="0" applyNumberFormat="1" applyFon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26" xfId="0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49" fontId="3" fillId="0" borderId="22" xfId="0" applyNumberFormat="1" applyFont="1" applyBorder="1" applyAlignment="1">
      <alignment/>
    </xf>
    <xf numFmtId="0" fontId="3" fillId="0" borderId="5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49" fontId="3" fillId="0" borderId="22" xfId="0" applyNumberFormat="1" applyFont="1" applyBorder="1" applyAlignment="1">
      <alignment horizontal="center" vertical="center"/>
    </xf>
    <xf numFmtId="0" fontId="3" fillId="0" borderId="5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49" fontId="3" fillId="0" borderId="17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49" fontId="3" fillId="0" borderId="16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49" fontId="3" fillId="0" borderId="25" xfId="0" applyNumberFormat="1" applyFont="1" applyBorder="1" applyAlignment="1">
      <alignment/>
    </xf>
    <xf numFmtId="0" fontId="3" fillId="0" borderId="1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3" fillId="0" borderId="26" xfId="0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6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49" fontId="3" fillId="0" borderId="3" xfId="0" applyNumberFormat="1" applyFont="1" applyBorder="1" applyAlignment="1">
      <alignment horizontal="center"/>
    </xf>
    <xf numFmtId="49" fontId="3" fillId="0" borderId="28" xfId="0" applyNumberFormat="1" applyFont="1" applyBorder="1" applyAlignment="1">
      <alignment horizontal="center"/>
    </xf>
    <xf numFmtId="0" fontId="0" fillId="0" borderId="21" xfId="0" applyBorder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49" fontId="3" fillId="0" borderId="28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15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/>
    </xf>
    <xf numFmtId="0" fontId="3" fillId="0" borderId="23" xfId="0" applyFont="1" applyBorder="1" applyAlignment="1">
      <alignment horizontal="right"/>
    </xf>
    <xf numFmtId="49" fontId="3" fillId="0" borderId="2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49" fontId="3" fillId="0" borderId="29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4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5" xfId="0" applyFont="1" applyBorder="1" applyAlignment="1">
      <alignment horizontal="right"/>
    </xf>
    <xf numFmtId="0" fontId="0" fillId="0" borderId="23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0" fillId="0" borderId="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0" fillId="0" borderId="9" xfId="0" applyBorder="1" applyAlignment="1">
      <alignment horizontal="right"/>
    </xf>
    <xf numFmtId="0" fontId="0" fillId="0" borderId="4" xfId="0" applyBorder="1" applyAlignment="1">
      <alignment horizontal="right"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0" fillId="0" borderId="12" xfId="0" applyBorder="1" applyAlignment="1">
      <alignment horizontal="right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9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7" xfId="0" applyBorder="1" applyAlignment="1">
      <alignment/>
    </xf>
    <xf numFmtId="0" fontId="3" fillId="0" borderId="7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5" xfId="0" applyBorder="1" applyAlignment="1">
      <alignment/>
    </xf>
    <xf numFmtId="0" fontId="0" fillId="0" borderId="32" xfId="0" applyBorder="1" applyAlignment="1">
      <alignment/>
    </xf>
    <xf numFmtId="0" fontId="0" fillId="0" borderId="6" xfId="0" applyBorder="1" applyAlignment="1">
      <alignment/>
    </xf>
    <xf numFmtId="0" fontId="0" fillId="0" borderId="33" xfId="0" applyBorder="1" applyAlignment="1">
      <alignment/>
    </xf>
    <xf numFmtId="0" fontId="0" fillId="0" borderId="20" xfId="0" applyBorder="1" applyAlignment="1">
      <alignment/>
    </xf>
    <xf numFmtId="0" fontId="0" fillId="0" borderId="34" xfId="0" applyBorder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8" xfId="0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29" xfId="0" applyBorder="1" applyAlignment="1">
      <alignment/>
    </xf>
    <xf numFmtId="0" fontId="3" fillId="0" borderId="2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164" fontId="6" fillId="0" borderId="21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6" fillId="0" borderId="8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8" fillId="0" borderId="37" xfId="0" applyFont="1" applyBorder="1" applyAlignment="1">
      <alignment/>
    </xf>
    <xf numFmtId="0" fontId="6" fillId="0" borderId="37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29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0" xfId="0" applyFont="1" applyAlignment="1">
      <alignment/>
    </xf>
    <xf numFmtId="0" fontId="6" fillId="0" borderId="39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0" fontId="6" fillId="0" borderId="29" xfId="0" applyFont="1" applyBorder="1" applyAlignment="1">
      <alignment/>
    </xf>
    <xf numFmtId="0" fontId="15" fillId="0" borderId="0" xfId="0" applyFont="1" applyAlignment="1">
      <alignment horizontal="center"/>
    </xf>
    <xf numFmtId="0" fontId="0" fillId="0" borderId="2" xfId="0" applyBorder="1" applyAlignment="1">
      <alignment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1" fillId="0" borderId="0" xfId="0" applyFont="1" applyAlignment="1">
      <alignment/>
    </xf>
    <xf numFmtId="0" fontId="3" fillId="0" borderId="15" xfId="0" applyFont="1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32" xfId="0" applyBorder="1" applyAlignment="1">
      <alignment/>
    </xf>
    <xf numFmtId="0" fontId="0" fillId="0" borderId="21" xfId="0" applyBorder="1" applyAlignment="1">
      <alignment/>
    </xf>
    <xf numFmtId="0" fontId="0" fillId="0" borderId="34" xfId="0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41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9" fillId="0" borderId="29" xfId="0" applyFont="1" applyBorder="1" applyAlignment="1">
      <alignment horizontal="center"/>
    </xf>
    <xf numFmtId="0" fontId="0" fillId="0" borderId="17" xfId="0" applyBorder="1" applyAlignment="1">
      <alignment/>
    </xf>
    <xf numFmtId="0" fontId="3" fillId="0" borderId="27" xfId="0" applyFont="1" applyBorder="1" applyAlignment="1">
      <alignment/>
    </xf>
    <xf numFmtId="0" fontId="18" fillId="0" borderId="0" xfId="0" applyFont="1" applyAlignment="1">
      <alignment/>
    </xf>
    <xf numFmtId="0" fontId="18" fillId="0" borderId="6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7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4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43" xfId="0" applyBorder="1" applyAlignment="1">
      <alignment horizontal="right"/>
    </xf>
    <xf numFmtId="0" fontId="0" fillId="0" borderId="44" xfId="0" applyBorder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21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0" borderId="16" xfId="0" applyFont="1" applyBorder="1" applyAlignment="1">
      <alignment/>
    </xf>
    <xf numFmtId="0" fontId="0" fillId="0" borderId="47" xfId="0" applyBorder="1" applyAlignment="1">
      <alignment/>
    </xf>
    <xf numFmtId="0" fontId="0" fillId="0" borderId="24" xfId="0" applyBorder="1" applyAlignment="1">
      <alignment/>
    </xf>
    <xf numFmtId="0" fontId="3" fillId="0" borderId="31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3" fillId="0" borderId="37" xfId="0" applyFont="1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52" xfId="0" applyFont="1" applyBorder="1" applyAlignment="1">
      <alignment/>
    </xf>
    <xf numFmtId="0" fontId="3" fillId="0" borderId="51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9" xfId="0" applyFont="1" applyBorder="1" applyAlignment="1">
      <alignment/>
    </xf>
    <xf numFmtId="0" fontId="6" fillId="0" borderId="18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37" xfId="0" applyFont="1" applyBorder="1" applyAlignment="1">
      <alignment horizontal="left"/>
    </xf>
    <xf numFmtId="0" fontId="6" fillId="0" borderId="6" xfId="0" applyFont="1" applyFill="1" applyBorder="1" applyAlignment="1">
      <alignment/>
    </xf>
    <xf numFmtId="0" fontId="0" fillId="0" borderId="6" xfId="0" applyFont="1" applyBorder="1" applyAlignment="1">
      <alignment/>
    </xf>
    <xf numFmtId="0" fontId="0" fillId="0" borderId="33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3" fillId="0" borderId="3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3" fillId="0" borderId="31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4" xfId="0" applyFont="1" applyBorder="1" applyAlignment="1">
      <alignment horizontal="left"/>
    </xf>
    <xf numFmtId="0" fontId="3" fillId="0" borderId="5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0" fillId="0" borderId="47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5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/>
    </xf>
    <xf numFmtId="0" fontId="3" fillId="0" borderId="51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3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7" xfId="0" applyBorder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3" fillId="0" borderId="48" xfId="0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left" indent="1"/>
    </xf>
    <xf numFmtId="0" fontId="3" fillId="0" borderId="27" xfId="0" applyFont="1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3" fillId="0" borderId="30" xfId="0" applyFont="1" applyBorder="1" applyAlignment="1">
      <alignment horizontal="left" indent="1"/>
    </xf>
    <xf numFmtId="0" fontId="3" fillId="0" borderId="31" xfId="0" applyFont="1" applyBorder="1" applyAlignment="1">
      <alignment horizontal="left" indent="1"/>
    </xf>
    <xf numFmtId="0" fontId="3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27" xfId="0" applyBorder="1" applyAlignment="1">
      <alignment horizontal="left" indent="1"/>
    </xf>
    <xf numFmtId="0" fontId="3" fillId="0" borderId="37" xfId="0" applyFont="1" applyBorder="1" applyAlignment="1">
      <alignment horizontal="left" indent="1"/>
    </xf>
    <xf numFmtId="0" fontId="3" fillId="0" borderId="51" xfId="0" applyFont="1" applyBorder="1" applyAlignment="1">
      <alignment horizontal="left" indent="1"/>
    </xf>
    <xf numFmtId="0" fontId="4" fillId="0" borderId="11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14" xfId="0" applyFont="1" applyBorder="1" applyAlignment="1">
      <alignment horizontal="center" wrapText="1"/>
    </xf>
    <xf numFmtId="0" fontId="3" fillId="0" borderId="54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55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left" wrapText="1"/>
    </xf>
    <xf numFmtId="0" fontId="3" fillId="0" borderId="5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3" fillId="0" borderId="5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27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37" xfId="0" applyFont="1" applyBorder="1" applyAlignment="1">
      <alignment horizontal="left"/>
    </xf>
    <xf numFmtId="0" fontId="18" fillId="0" borderId="51" xfId="0" applyFont="1" applyBorder="1" applyAlignment="1">
      <alignment horizontal="left"/>
    </xf>
    <xf numFmtId="0" fontId="19" fillId="0" borderId="52" xfId="0" applyFont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5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left"/>
    </xf>
    <xf numFmtId="0" fontId="6" fillId="0" borderId="55" xfId="0" applyFont="1" applyBorder="1" applyAlignment="1">
      <alignment horizontal="right"/>
    </xf>
    <xf numFmtId="0" fontId="6" fillId="0" borderId="5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7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8" fillId="0" borderId="7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0" fontId="16" fillId="0" borderId="7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3" fillId="0" borderId="55" xfId="0" applyFont="1" applyBorder="1" applyAlignment="1">
      <alignment horizontal="right"/>
    </xf>
    <xf numFmtId="0" fontId="13" fillId="0" borderId="5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3" fillId="0" borderId="5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0" borderId="47" xfId="0" applyFont="1" applyBorder="1" applyAlignment="1">
      <alignment horizontal="left"/>
    </xf>
    <xf numFmtId="0" fontId="9" fillId="0" borderId="3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7" fillId="0" borderId="5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34"/>
  <sheetViews>
    <sheetView workbookViewId="0" topLeftCell="A1">
      <selection activeCell="A25" sqref="A1:J25"/>
    </sheetView>
  </sheetViews>
  <sheetFormatPr defaultColWidth="9.140625" defaultRowHeight="12.75"/>
  <cols>
    <col min="1" max="1" width="6.140625" style="0" customWidth="1"/>
    <col min="2" max="2" width="3.7109375" style="0" customWidth="1"/>
    <col min="5" max="5" width="12.8515625" style="0" customWidth="1"/>
    <col min="6" max="6" width="15.00390625" style="0" customWidth="1"/>
    <col min="7" max="7" width="12.57421875" style="0" customWidth="1"/>
    <col min="8" max="8" width="4.8515625" style="0" customWidth="1"/>
    <col min="9" max="9" width="40.00390625" style="0" customWidth="1"/>
    <col min="10" max="10" width="12.57421875" style="0" customWidth="1"/>
  </cols>
  <sheetData>
    <row r="4" spans="7:10" ht="12.75">
      <c r="G4" s="379" t="s">
        <v>12</v>
      </c>
      <c r="H4" s="379"/>
      <c r="I4" s="379"/>
      <c r="J4" s="379"/>
    </row>
    <row r="5" spans="7:10" ht="12.75">
      <c r="G5" s="3"/>
      <c r="H5" s="3"/>
      <c r="I5" s="3"/>
      <c r="J5" s="3"/>
    </row>
    <row r="6" spans="7:10" ht="12.75">
      <c r="G6" s="3"/>
      <c r="H6" s="3"/>
      <c r="I6" s="3"/>
      <c r="J6" s="3"/>
    </row>
    <row r="7" ht="12.75">
      <c r="J7" s="1"/>
    </row>
    <row r="8" spans="2:10" ht="12.75">
      <c r="B8" s="381" t="s">
        <v>407</v>
      </c>
      <c r="C8" s="381"/>
      <c r="D8" s="381"/>
      <c r="E8" s="381"/>
      <c r="F8" s="381"/>
      <c r="G8" s="381"/>
      <c r="H8" s="381"/>
      <c r="I8" s="381"/>
      <c r="J8" s="381"/>
    </row>
    <row r="9" spans="2:10" ht="16.5" customHeight="1">
      <c r="B9" s="381" t="s">
        <v>385</v>
      </c>
      <c r="C9" s="381"/>
      <c r="D9" s="381"/>
      <c r="E9" s="381"/>
      <c r="F9" s="381"/>
      <c r="G9" s="381"/>
      <c r="H9" s="381"/>
      <c r="I9" s="381"/>
      <c r="J9" s="381"/>
    </row>
    <row r="10" spans="2:10" ht="12.75">
      <c r="B10" s="2"/>
      <c r="C10" s="2"/>
      <c r="D10" s="2"/>
      <c r="E10" s="2"/>
      <c r="F10" s="2"/>
      <c r="G10" s="2"/>
      <c r="H10" s="2"/>
      <c r="I10" s="2"/>
      <c r="J10" s="2"/>
    </row>
    <row r="11" spans="3:10" ht="12.75">
      <c r="C11" s="2"/>
      <c r="D11" s="2"/>
      <c r="E11" s="2"/>
      <c r="F11" s="2"/>
      <c r="G11" s="2"/>
      <c r="H11" s="2"/>
      <c r="I11" s="2"/>
      <c r="J11" s="2"/>
    </row>
    <row r="12" spans="4:10" ht="12.75">
      <c r="D12" s="2"/>
      <c r="E12" s="2"/>
      <c r="F12" s="2"/>
      <c r="G12" s="2"/>
      <c r="H12" s="2"/>
      <c r="I12" s="2"/>
      <c r="J12" s="2"/>
    </row>
    <row r="13" spans="9:10" ht="13.5" thickBot="1">
      <c r="I13" s="380" t="s">
        <v>0</v>
      </c>
      <c r="J13" s="380"/>
    </row>
    <row r="14" spans="2:10" ht="13.5" thickTop="1">
      <c r="B14" s="392" t="s">
        <v>1</v>
      </c>
      <c r="C14" s="394" t="s">
        <v>2</v>
      </c>
      <c r="D14" s="394"/>
      <c r="E14" s="394"/>
      <c r="F14" s="394"/>
      <c r="G14" s="377" t="s">
        <v>25</v>
      </c>
      <c r="H14" s="392" t="s">
        <v>1</v>
      </c>
      <c r="I14" s="375" t="s">
        <v>2</v>
      </c>
      <c r="J14" s="377" t="s">
        <v>25</v>
      </c>
    </row>
    <row r="15" spans="2:10" ht="12.75">
      <c r="B15" s="393"/>
      <c r="C15" s="395"/>
      <c r="D15" s="395"/>
      <c r="E15" s="395"/>
      <c r="F15" s="395"/>
      <c r="G15" s="378"/>
      <c r="H15" s="393"/>
      <c r="I15" s="376"/>
      <c r="J15" s="378"/>
    </row>
    <row r="16" spans="2:10" ht="12.75" customHeight="1">
      <c r="B16" s="9" t="s">
        <v>3</v>
      </c>
      <c r="C16" s="391" t="s">
        <v>29</v>
      </c>
      <c r="D16" s="391"/>
      <c r="E16" s="391"/>
      <c r="F16" s="391"/>
      <c r="G16" s="19">
        <v>48837</v>
      </c>
      <c r="H16" s="9" t="s">
        <v>3</v>
      </c>
      <c r="I16" s="11" t="s">
        <v>19</v>
      </c>
      <c r="J16" s="16">
        <v>125168</v>
      </c>
    </row>
    <row r="17" spans="2:10" ht="12.75">
      <c r="B17" s="10" t="s">
        <v>4</v>
      </c>
      <c r="C17" s="382" t="s">
        <v>13</v>
      </c>
      <c r="D17" s="383"/>
      <c r="E17" s="383"/>
      <c r="F17" s="384"/>
      <c r="G17" s="19">
        <v>65393</v>
      </c>
      <c r="H17" s="10" t="s">
        <v>4</v>
      </c>
      <c r="I17" s="11" t="s">
        <v>20</v>
      </c>
      <c r="J17" s="16">
        <v>2351</v>
      </c>
    </row>
    <row r="18" spans="2:10" ht="12.75" customHeight="1">
      <c r="B18" s="6" t="s">
        <v>5</v>
      </c>
      <c r="C18" s="385" t="s">
        <v>14</v>
      </c>
      <c r="D18" s="386"/>
      <c r="E18" s="386"/>
      <c r="F18" s="387"/>
      <c r="G18" s="20">
        <v>19070</v>
      </c>
      <c r="H18" s="6" t="s">
        <v>5</v>
      </c>
      <c r="I18" s="12" t="s">
        <v>33</v>
      </c>
      <c r="J18" s="17">
        <v>300</v>
      </c>
    </row>
    <row r="19" spans="2:10" ht="12.75">
      <c r="B19" s="7" t="s">
        <v>6</v>
      </c>
      <c r="C19" s="382" t="s">
        <v>15</v>
      </c>
      <c r="D19" s="383"/>
      <c r="E19" s="383"/>
      <c r="F19" s="384"/>
      <c r="G19" s="19">
        <v>2484</v>
      </c>
      <c r="H19" s="7" t="s">
        <v>6</v>
      </c>
      <c r="I19" s="11" t="s">
        <v>21</v>
      </c>
      <c r="J19" s="16">
        <v>0</v>
      </c>
    </row>
    <row r="20" spans="2:10" ht="12.75">
      <c r="B20" s="8" t="s">
        <v>7</v>
      </c>
      <c r="C20" s="388" t="s">
        <v>16</v>
      </c>
      <c r="D20" s="389"/>
      <c r="E20" s="389"/>
      <c r="F20" s="390"/>
      <c r="G20" s="21">
        <v>14060</v>
      </c>
      <c r="H20" s="8" t="s">
        <v>7</v>
      </c>
      <c r="I20" s="13" t="s">
        <v>11</v>
      </c>
      <c r="J20" s="18">
        <v>0</v>
      </c>
    </row>
    <row r="21" spans="2:10" ht="12.75">
      <c r="B21" s="7" t="s">
        <v>8</v>
      </c>
      <c r="C21" s="382" t="s">
        <v>17</v>
      </c>
      <c r="D21" s="383"/>
      <c r="E21" s="383"/>
      <c r="F21" s="384"/>
      <c r="G21" s="19">
        <v>0</v>
      </c>
      <c r="H21" s="7"/>
      <c r="I21" s="22" t="s">
        <v>26</v>
      </c>
      <c r="J21" s="16">
        <v>0</v>
      </c>
    </row>
    <row r="22" spans="2:10" ht="12.75">
      <c r="B22" s="6" t="s">
        <v>9</v>
      </c>
      <c r="C22" s="382" t="s">
        <v>30</v>
      </c>
      <c r="D22" s="397"/>
      <c r="E22" s="397"/>
      <c r="F22" s="398"/>
      <c r="G22" s="20">
        <v>417</v>
      </c>
      <c r="H22" s="6"/>
      <c r="I22" s="23" t="s">
        <v>27</v>
      </c>
      <c r="J22" s="17">
        <v>0</v>
      </c>
    </row>
    <row r="23" spans="2:10" ht="12.75">
      <c r="B23" s="6" t="s">
        <v>22</v>
      </c>
      <c r="C23" s="396" t="s">
        <v>32</v>
      </c>
      <c r="D23" s="396"/>
      <c r="E23" s="396"/>
      <c r="F23" s="396"/>
      <c r="G23" s="20">
        <v>-74</v>
      </c>
      <c r="H23" s="6"/>
      <c r="I23" s="23" t="s">
        <v>28</v>
      </c>
      <c r="J23" s="17">
        <v>0</v>
      </c>
    </row>
    <row r="24" spans="2:10" ht="12.75">
      <c r="B24" s="6" t="s">
        <v>31</v>
      </c>
      <c r="C24" s="396" t="s">
        <v>10</v>
      </c>
      <c r="D24" s="396"/>
      <c r="E24" s="396"/>
      <c r="F24" s="396"/>
      <c r="G24" s="20">
        <v>0</v>
      </c>
      <c r="H24" s="6" t="s">
        <v>8</v>
      </c>
      <c r="I24" s="12" t="s">
        <v>23</v>
      </c>
      <c r="J24" s="17">
        <v>0</v>
      </c>
    </row>
    <row r="25" spans="2:10" s="14" customFormat="1" ht="13.5" thickBot="1">
      <c r="B25" s="399" t="s">
        <v>18</v>
      </c>
      <c r="C25" s="400"/>
      <c r="D25" s="400"/>
      <c r="E25" s="400"/>
      <c r="F25" s="401"/>
      <c r="G25" s="26">
        <f>SUM(G16:G24)</f>
        <v>150187</v>
      </c>
      <c r="H25" s="25" t="s">
        <v>24</v>
      </c>
      <c r="I25" s="15"/>
      <c r="J25" s="26">
        <f>SUM(J16+J17+J18+J19+J20+J24)</f>
        <v>127819</v>
      </c>
    </row>
    <row r="26" spans="2:10" ht="13.5" thickTop="1">
      <c r="B26" s="4"/>
      <c r="C26" s="4"/>
      <c r="D26" s="4"/>
      <c r="E26" s="4"/>
      <c r="F26" s="4"/>
      <c r="G26" s="4"/>
      <c r="H26" s="4"/>
      <c r="I26" s="4"/>
      <c r="J26" s="4"/>
    </row>
    <row r="29" ht="12.75">
      <c r="J29" s="5"/>
    </row>
    <row r="30" ht="12.75">
      <c r="J30" s="5"/>
    </row>
    <row r="31" ht="12.75">
      <c r="J31" s="5"/>
    </row>
    <row r="32" ht="12.75">
      <c r="J32" s="5"/>
    </row>
    <row r="34" ht="12.75">
      <c r="A34" s="24"/>
    </row>
    <row r="49" ht="18" customHeight="1"/>
    <row r="50" ht="12.75" customHeight="1"/>
    <row r="53" ht="15" customHeight="1"/>
  </sheetData>
  <mergeCells count="20">
    <mergeCell ref="C21:F21"/>
    <mergeCell ref="C24:F24"/>
    <mergeCell ref="C22:F22"/>
    <mergeCell ref="B25:F25"/>
    <mergeCell ref="C23:F23"/>
    <mergeCell ref="C16:F16"/>
    <mergeCell ref="H14:H15"/>
    <mergeCell ref="B14:B15"/>
    <mergeCell ref="C14:F15"/>
    <mergeCell ref="C17:F17"/>
    <mergeCell ref="C18:F18"/>
    <mergeCell ref="C19:F19"/>
    <mergeCell ref="C20:F20"/>
    <mergeCell ref="I14:I15"/>
    <mergeCell ref="J14:J15"/>
    <mergeCell ref="G4:J4"/>
    <mergeCell ref="I13:J13"/>
    <mergeCell ref="B8:J8"/>
    <mergeCell ref="B9:J9"/>
    <mergeCell ref="G14:G15"/>
  </mergeCells>
  <printOptions/>
  <pageMargins left="0.7874015748031497" right="0.7874015748031497" top="0.984251968503937" bottom="0.9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9"/>
  <sheetViews>
    <sheetView workbookViewId="0" topLeftCell="A13">
      <selection activeCell="A43" sqref="A1:I43"/>
    </sheetView>
  </sheetViews>
  <sheetFormatPr defaultColWidth="9.140625" defaultRowHeight="12.75"/>
  <cols>
    <col min="1" max="1" width="3.7109375" style="0" customWidth="1"/>
    <col min="5" max="5" width="11.28125" style="0" customWidth="1"/>
    <col min="6" max="9" width="9.8515625" style="0" customWidth="1"/>
  </cols>
  <sheetData>
    <row r="1" spans="8:10" ht="12.75">
      <c r="H1" s="379" t="s">
        <v>208</v>
      </c>
      <c r="I1" s="379"/>
      <c r="J1" s="98"/>
    </row>
    <row r="2" spans="8:10" ht="12.75">
      <c r="H2" s="3"/>
      <c r="I2" s="3"/>
      <c r="J2" s="98"/>
    </row>
    <row r="3" spans="8:10" ht="12.75">
      <c r="H3" s="3"/>
      <c r="I3" s="3"/>
      <c r="J3" s="98"/>
    </row>
    <row r="5" spans="1:9" ht="12.75">
      <c r="A5" s="381" t="s">
        <v>414</v>
      </c>
      <c r="B5" s="381"/>
      <c r="C5" s="381"/>
      <c r="D5" s="381"/>
      <c r="E5" s="381"/>
      <c r="F5" s="381"/>
      <c r="G5" s="381"/>
      <c r="H5" s="381"/>
      <c r="I5" s="381"/>
    </row>
    <row r="6" spans="1:10" ht="16.5" customHeight="1">
      <c r="A6" s="381" t="s">
        <v>395</v>
      </c>
      <c r="B6" s="381"/>
      <c r="C6" s="381"/>
      <c r="D6" s="381"/>
      <c r="E6" s="381"/>
      <c r="F6" s="381"/>
      <c r="G6" s="381"/>
      <c r="H6" s="381"/>
      <c r="I6" s="381"/>
      <c r="J6" s="101"/>
    </row>
    <row r="7" spans="1:9" ht="14.25" customHeight="1">
      <c r="A7" s="381" t="s">
        <v>209</v>
      </c>
      <c r="B7" s="381"/>
      <c r="C7" s="381"/>
      <c r="D7" s="381"/>
      <c r="E7" s="381"/>
      <c r="F7" s="381"/>
      <c r="G7" s="381"/>
      <c r="H7" s="381"/>
      <c r="I7" s="381"/>
    </row>
    <row r="11" spans="8:9" ht="13.5" thickBot="1">
      <c r="H11" s="542" t="s">
        <v>0</v>
      </c>
      <c r="I11" s="542"/>
    </row>
    <row r="12" spans="1:9" ht="18" customHeight="1" thickTop="1">
      <c r="A12" s="543" t="s">
        <v>1</v>
      </c>
      <c r="B12" s="545" t="s">
        <v>204</v>
      </c>
      <c r="C12" s="546"/>
      <c r="D12" s="546"/>
      <c r="E12" s="546"/>
      <c r="F12" s="224" t="s">
        <v>107</v>
      </c>
      <c r="G12" s="224" t="s">
        <v>36</v>
      </c>
      <c r="H12" s="549" t="s">
        <v>37</v>
      </c>
      <c r="I12" s="550"/>
    </row>
    <row r="13" spans="1:9" ht="18" customHeight="1">
      <c r="A13" s="544"/>
      <c r="B13" s="547"/>
      <c r="C13" s="548"/>
      <c r="D13" s="548"/>
      <c r="E13" s="548"/>
      <c r="F13" s="495" t="s">
        <v>98</v>
      </c>
      <c r="G13" s="495"/>
      <c r="H13" s="184" t="s">
        <v>39</v>
      </c>
      <c r="I13" s="225" t="s">
        <v>205</v>
      </c>
    </row>
    <row r="14" spans="1:9" ht="18" customHeight="1">
      <c r="A14" s="137" t="s">
        <v>3</v>
      </c>
      <c r="B14" s="539" t="s">
        <v>87</v>
      </c>
      <c r="C14" s="539"/>
      <c r="D14" s="539"/>
      <c r="E14" s="540"/>
      <c r="F14" s="364"/>
      <c r="G14" s="364"/>
      <c r="H14" s="364"/>
      <c r="I14" s="365"/>
    </row>
    <row r="15" spans="1:9" ht="12.75">
      <c r="A15" s="214"/>
      <c r="B15" s="366" t="s">
        <v>219</v>
      </c>
      <c r="C15" s="367"/>
      <c r="D15" s="367"/>
      <c r="E15" s="36"/>
      <c r="F15" s="370">
        <v>250</v>
      </c>
      <c r="G15" s="371">
        <v>250</v>
      </c>
      <c r="H15" s="371">
        <v>158</v>
      </c>
      <c r="I15" s="372">
        <f>H15/G15*100</f>
        <v>63.2</v>
      </c>
    </row>
    <row r="16" spans="1:9" ht="12.75">
      <c r="A16" s="214"/>
      <c r="B16" s="366" t="s">
        <v>380</v>
      </c>
      <c r="C16" s="367"/>
      <c r="D16" s="367"/>
      <c r="E16" s="36"/>
      <c r="F16" s="370">
        <v>1175</v>
      </c>
      <c r="G16" s="371">
        <v>1175</v>
      </c>
      <c r="H16" s="371">
        <v>540</v>
      </c>
      <c r="I16" s="372">
        <f>H16/G16*100</f>
        <v>45.95744680851064</v>
      </c>
    </row>
    <row r="17" spans="1:9" ht="12.75">
      <c r="A17" s="214"/>
      <c r="B17" s="366" t="s">
        <v>396</v>
      </c>
      <c r="C17" s="367"/>
      <c r="D17" s="373"/>
      <c r="E17" s="36"/>
      <c r="F17" s="370">
        <v>375</v>
      </c>
      <c r="G17" s="371">
        <v>375</v>
      </c>
      <c r="H17" s="371">
        <v>456</v>
      </c>
      <c r="I17" s="372">
        <f>H17/G17*100</f>
        <v>121.6</v>
      </c>
    </row>
    <row r="18" spans="1:9" ht="12.75">
      <c r="A18" s="214"/>
      <c r="B18" s="366" t="s">
        <v>379</v>
      </c>
      <c r="C18" s="367"/>
      <c r="D18" s="367"/>
      <c r="E18" s="36"/>
      <c r="F18" s="370">
        <v>375</v>
      </c>
      <c r="G18" s="371">
        <v>0</v>
      </c>
      <c r="H18" s="371">
        <v>0</v>
      </c>
      <c r="I18" s="372">
        <v>0</v>
      </c>
    </row>
    <row r="19" spans="1:9" ht="12.75">
      <c r="A19" s="214"/>
      <c r="B19" s="366" t="s">
        <v>383</v>
      </c>
      <c r="C19" s="367"/>
      <c r="D19" s="367"/>
      <c r="E19" s="36"/>
      <c r="F19" s="370">
        <v>3300</v>
      </c>
      <c r="G19" s="371">
        <v>0</v>
      </c>
      <c r="H19" s="371">
        <v>0</v>
      </c>
      <c r="I19" s="372">
        <v>0</v>
      </c>
    </row>
    <row r="20" spans="1:9" ht="12.75">
      <c r="A20" s="214"/>
      <c r="B20" s="366" t="s">
        <v>397</v>
      </c>
      <c r="C20" s="367"/>
      <c r="D20" s="367"/>
      <c r="E20" s="36"/>
      <c r="F20" s="370">
        <v>1250</v>
      </c>
      <c r="G20" s="371">
        <v>0</v>
      </c>
      <c r="H20" s="371">
        <v>0</v>
      </c>
      <c r="I20" s="372">
        <v>0</v>
      </c>
    </row>
    <row r="21" spans="1:9" ht="12.75">
      <c r="A21" s="214"/>
      <c r="B21" s="366" t="s">
        <v>398</v>
      </c>
      <c r="C21" s="367"/>
      <c r="D21" s="367"/>
      <c r="E21" s="36"/>
      <c r="F21" s="370">
        <v>250</v>
      </c>
      <c r="G21" s="371">
        <v>0</v>
      </c>
      <c r="H21" s="371">
        <v>0</v>
      </c>
      <c r="I21" s="372">
        <v>0</v>
      </c>
    </row>
    <row r="22" spans="1:9" ht="12.75">
      <c r="A22" s="214"/>
      <c r="B22" s="366"/>
      <c r="C22" s="367"/>
      <c r="D22" s="367"/>
      <c r="E22" s="36"/>
      <c r="F22" s="370"/>
      <c r="G22" s="371"/>
      <c r="H22" s="371"/>
      <c r="I22" s="372"/>
    </row>
    <row r="23" spans="1:9" ht="12.75">
      <c r="A23" s="214"/>
      <c r="B23" s="366" t="s">
        <v>384</v>
      </c>
      <c r="C23" s="367"/>
      <c r="D23" s="367"/>
      <c r="E23" s="36"/>
      <c r="F23" s="370">
        <v>3400</v>
      </c>
      <c r="G23" s="371">
        <v>0</v>
      </c>
      <c r="H23" s="371">
        <v>0</v>
      </c>
      <c r="I23" s="372">
        <v>0</v>
      </c>
    </row>
    <row r="24" spans="1:9" ht="12.75">
      <c r="A24" s="214"/>
      <c r="B24" s="366" t="s">
        <v>399</v>
      </c>
      <c r="C24" s="367"/>
      <c r="D24" s="367"/>
      <c r="E24" s="36"/>
      <c r="F24" s="370">
        <v>1250</v>
      </c>
      <c r="G24" s="371">
        <v>0</v>
      </c>
      <c r="H24" s="371">
        <v>0</v>
      </c>
      <c r="I24" s="372">
        <v>0</v>
      </c>
    </row>
    <row r="25" spans="1:9" ht="12.75">
      <c r="A25" s="214"/>
      <c r="B25" s="366" t="s">
        <v>400</v>
      </c>
      <c r="C25" s="367"/>
      <c r="D25" s="367"/>
      <c r="E25" s="36"/>
      <c r="F25" s="370">
        <v>3750</v>
      </c>
      <c r="G25" s="371">
        <v>0</v>
      </c>
      <c r="H25" s="371">
        <v>0</v>
      </c>
      <c r="I25" s="372">
        <v>0</v>
      </c>
    </row>
    <row r="26" spans="1:9" ht="12.75">
      <c r="A26" s="214"/>
      <c r="B26" s="366" t="s">
        <v>380</v>
      </c>
      <c r="C26" s="367"/>
      <c r="D26" s="367"/>
      <c r="E26" s="36"/>
      <c r="F26" s="370">
        <v>500</v>
      </c>
      <c r="G26" s="371">
        <v>0</v>
      </c>
      <c r="H26" s="371">
        <v>0</v>
      </c>
      <c r="I26" s="372">
        <v>0</v>
      </c>
    </row>
    <row r="27" spans="1:18" ht="12.75">
      <c r="A27" s="214"/>
      <c r="B27" s="366" t="s">
        <v>401</v>
      </c>
      <c r="C27" s="367"/>
      <c r="D27" s="367"/>
      <c r="E27" s="36"/>
      <c r="F27" s="370">
        <v>0</v>
      </c>
      <c r="G27" s="371">
        <v>150</v>
      </c>
      <c r="H27" s="371">
        <v>149</v>
      </c>
      <c r="I27" s="372">
        <f>H27/G27*100</f>
        <v>99.33333333333333</v>
      </c>
      <c r="Q27" s="5"/>
      <c r="R27" s="5"/>
    </row>
    <row r="28" spans="1:17" ht="12.75">
      <c r="A28" s="214"/>
      <c r="B28" s="374" t="s">
        <v>402</v>
      </c>
      <c r="C28" s="36"/>
      <c r="D28" s="36"/>
      <c r="E28" s="36"/>
      <c r="F28" s="371">
        <v>0</v>
      </c>
      <c r="G28" s="371">
        <v>620</v>
      </c>
      <c r="H28" s="371">
        <v>615</v>
      </c>
      <c r="I28" s="372">
        <f>H28/G28*100</f>
        <v>99.19354838709677</v>
      </c>
      <c r="Q28" s="5"/>
    </row>
    <row r="29" spans="1:17" ht="12.75">
      <c r="A29" s="214"/>
      <c r="B29" s="374" t="s">
        <v>403</v>
      </c>
      <c r="C29" s="36"/>
      <c r="D29" s="36"/>
      <c r="E29" s="36"/>
      <c r="F29" s="371">
        <v>250</v>
      </c>
      <c r="G29" s="371">
        <v>0</v>
      </c>
      <c r="H29" s="371">
        <v>0</v>
      </c>
      <c r="I29" s="372">
        <v>0</v>
      </c>
      <c r="Q29" s="5"/>
    </row>
    <row r="30" spans="1:9" ht="12.75">
      <c r="A30" s="214"/>
      <c r="B30" s="36" t="s">
        <v>404</v>
      </c>
      <c r="C30" s="36"/>
      <c r="D30" s="36"/>
      <c r="E30" s="36"/>
      <c r="F30" s="371">
        <v>0</v>
      </c>
      <c r="G30" s="371">
        <v>260</v>
      </c>
      <c r="H30" s="371">
        <v>260</v>
      </c>
      <c r="I30" s="372">
        <f>H30/G30*100</f>
        <v>100</v>
      </c>
    </row>
    <row r="31" spans="1:9" ht="12.75">
      <c r="A31" s="214"/>
      <c r="B31" s="36"/>
      <c r="C31" s="36"/>
      <c r="D31" s="36"/>
      <c r="E31" s="36"/>
      <c r="F31" s="371"/>
      <c r="G31" s="371"/>
      <c r="H31" s="371"/>
      <c r="I31" s="372"/>
    </row>
    <row r="32" spans="1:9" ht="12.75">
      <c r="A32" s="214"/>
      <c r="B32" s="36"/>
      <c r="C32" s="36"/>
      <c r="D32" s="36"/>
      <c r="E32" s="36"/>
      <c r="F32" s="371"/>
      <c r="G32" s="371"/>
      <c r="H32" s="371"/>
      <c r="I32" s="372"/>
    </row>
    <row r="33" spans="1:9" ht="12.75">
      <c r="A33" s="214" t="s">
        <v>4</v>
      </c>
      <c r="B33" s="36" t="s">
        <v>89</v>
      </c>
      <c r="C33" s="36"/>
      <c r="D33" s="36"/>
      <c r="E33" s="36"/>
      <c r="F33" s="371">
        <v>1054</v>
      </c>
      <c r="G33" s="371">
        <v>250</v>
      </c>
      <c r="H33" s="371">
        <v>246</v>
      </c>
      <c r="I33" s="372">
        <f>H33/G33*100</f>
        <v>98.4</v>
      </c>
    </row>
    <row r="34" spans="1:9" ht="12.75">
      <c r="A34" s="214"/>
      <c r="B34" s="36"/>
      <c r="C34" s="36"/>
      <c r="D34" s="36"/>
      <c r="E34" s="36"/>
      <c r="F34" s="371"/>
      <c r="G34" s="371"/>
      <c r="H34" s="371"/>
      <c r="I34" s="372"/>
    </row>
    <row r="35" spans="1:9" ht="12.75">
      <c r="A35" s="214" t="s">
        <v>5</v>
      </c>
      <c r="B35" s="36" t="s">
        <v>33</v>
      </c>
      <c r="C35" s="36"/>
      <c r="D35" s="36"/>
      <c r="E35" s="36"/>
      <c r="F35" s="371">
        <v>800</v>
      </c>
      <c r="G35" s="371">
        <v>300</v>
      </c>
      <c r="H35" s="371">
        <v>300</v>
      </c>
      <c r="I35" s="372">
        <f>H35/G35*100</f>
        <v>100</v>
      </c>
    </row>
    <row r="36" spans="1:9" ht="12.75">
      <c r="A36" s="214"/>
      <c r="B36" s="36"/>
      <c r="C36" s="36"/>
      <c r="D36" s="36"/>
      <c r="E36" s="36"/>
      <c r="F36" s="371"/>
      <c r="G36" s="371"/>
      <c r="H36" s="371"/>
      <c r="I36" s="372"/>
    </row>
    <row r="37" spans="1:9" ht="14.25">
      <c r="A37" s="214"/>
      <c r="B37" s="310"/>
      <c r="C37" s="310"/>
      <c r="D37" s="310"/>
      <c r="E37" s="310"/>
      <c r="F37" s="311"/>
      <c r="G37" s="311"/>
      <c r="H37" s="311"/>
      <c r="I37" s="315"/>
    </row>
    <row r="38" spans="1:9" ht="18" customHeight="1">
      <c r="A38" s="137"/>
      <c r="B38" s="541"/>
      <c r="C38" s="541"/>
      <c r="D38" s="541"/>
      <c r="E38" s="532"/>
      <c r="F38" s="311"/>
      <c r="G38" s="311"/>
      <c r="H38" s="311"/>
      <c r="I38" s="315"/>
    </row>
    <row r="39" spans="1:9" ht="14.25">
      <c r="A39" s="214"/>
      <c r="B39" s="541"/>
      <c r="C39" s="541"/>
      <c r="D39" s="541"/>
      <c r="E39" s="532"/>
      <c r="F39" s="311"/>
      <c r="G39" s="311"/>
      <c r="H39" s="311"/>
      <c r="I39" s="315"/>
    </row>
    <row r="40" spans="1:9" ht="18.75" customHeight="1">
      <c r="A40" s="137" t="s">
        <v>4</v>
      </c>
      <c r="B40" s="530" t="s">
        <v>210</v>
      </c>
      <c r="C40" s="531"/>
      <c r="D40" s="531"/>
      <c r="E40" s="532"/>
      <c r="F40" s="311"/>
      <c r="G40" s="311"/>
      <c r="H40" s="311"/>
      <c r="I40" s="315"/>
    </row>
    <row r="41" spans="1:9" ht="14.25">
      <c r="A41" s="214"/>
      <c r="B41" s="530"/>
      <c r="C41" s="531"/>
      <c r="D41" s="531"/>
      <c r="E41" s="532"/>
      <c r="F41" s="311"/>
      <c r="G41" s="311"/>
      <c r="H41" s="311"/>
      <c r="I41" s="315"/>
    </row>
    <row r="42" spans="1:9" ht="14.25">
      <c r="A42" s="214"/>
      <c r="B42" s="533"/>
      <c r="C42" s="534"/>
      <c r="D42" s="534"/>
      <c r="E42" s="535"/>
      <c r="F42" s="312"/>
      <c r="G42" s="312"/>
      <c r="H42" s="312"/>
      <c r="I42" s="316"/>
    </row>
    <row r="43" spans="1:9" ht="18" customHeight="1" thickBot="1">
      <c r="A43" s="219"/>
      <c r="B43" s="536" t="s">
        <v>211</v>
      </c>
      <c r="C43" s="536"/>
      <c r="D43" s="536"/>
      <c r="E43" s="537"/>
      <c r="F43" s="313">
        <f>SUM(F15:F42)</f>
        <v>17979</v>
      </c>
      <c r="G43" s="313">
        <f>SUM(G15:G42)</f>
        <v>3380</v>
      </c>
      <c r="H43" s="313">
        <f>SUM(H15:H42)</f>
        <v>2724</v>
      </c>
      <c r="I43" s="314">
        <f>H43/G43*100</f>
        <v>80.59171597633136</v>
      </c>
    </row>
    <row r="44" ht="13.5" thickTop="1"/>
    <row r="45" spans="5:8" ht="12.75">
      <c r="E45" s="5"/>
      <c r="F45" s="226"/>
      <c r="G45" s="226"/>
      <c r="H45" s="226"/>
    </row>
    <row r="63" ht="12.75">
      <c r="A63" s="94"/>
    </row>
    <row r="64" spans="1:10" ht="12.75">
      <c r="A64" s="5"/>
      <c r="B64" s="5"/>
      <c r="C64" s="5"/>
      <c r="D64" s="5"/>
      <c r="E64" s="5"/>
      <c r="F64" s="5"/>
      <c r="G64" s="5"/>
      <c r="H64" s="538"/>
      <c r="I64" s="538"/>
      <c r="J64" s="98"/>
    </row>
    <row r="65" spans="1:10" ht="12.75">
      <c r="A65" s="5"/>
      <c r="B65" s="5"/>
      <c r="C65" s="5"/>
      <c r="D65" s="5"/>
      <c r="E65" s="5"/>
      <c r="F65" s="5"/>
      <c r="G65" s="5"/>
      <c r="H65" s="227"/>
      <c r="I65" s="227"/>
      <c r="J65" s="98"/>
    </row>
    <row r="66" spans="1:10" ht="12.75">
      <c r="A66" s="5"/>
      <c r="B66" s="5"/>
      <c r="C66" s="5"/>
      <c r="D66" s="5"/>
      <c r="E66" s="5"/>
      <c r="F66" s="5"/>
      <c r="G66" s="5"/>
      <c r="H66" s="227"/>
      <c r="I66" s="227"/>
      <c r="J66" s="98"/>
    </row>
    <row r="67" spans="1:9" ht="12.75">
      <c r="A67" s="5"/>
      <c r="B67" s="5"/>
      <c r="C67" s="5"/>
      <c r="D67" s="5"/>
      <c r="E67" s="5"/>
      <c r="F67" s="5"/>
      <c r="G67" s="5"/>
      <c r="H67" s="5"/>
      <c r="I67" s="5"/>
    </row>
    <row r="68" spans="1:9" ht="12.75" customHeight="1">
      <c r="A68" s="228"/>
      <c r="B68" s="228"/>
      <c r="C68" s="228"/>
      <c r="D68" s="228"/>
      <c r="E68" s="228"/>
      <c r="F68" s="228"/>
      <c r="G68" s="228"/>
      <c r="H68" s="228"/>
      <c r="I68" s="228"/>
    </row>
    <row r="69" spans="1:10" ht="16.5" customHeight="1">
      <c r="A69" s="228"/>
      <c r="B69" s="228"/>
      <c r="C69" s="228"/>
      <c r="D69" s="228"/>
      <c r="E69" s="228"/>
      <c r="F69" s="228"/>
      <c r="G69" s="228"/>
      <c r="H69" s="228"/>
      <c r="I69" s="228"/>
      <c r="J69" s="101"/>
    </row>
    <row r="70" spans="1:10" ht="12.75" customHeight="1">
      <c r="A70" s="529"/>
      <c r="B70" s="529"/>
      <c r="C70" s="529"/>
      <c r="D70" s="529"/>
      <c r="E70" s="529"/>
      <c r="F70" s="529"/>
      <c r="G70" s="529"/>
      <c r="H70" s="529"/>
      <c r="I70" s="529"/>
      <c r="J70" s="101"/>
    </row>
    <row r="71" spans="1:10" ht="12.75">
      <c r="A71" s="5"/>
      <c r="B71" s="229"/>
      <c r="C71" s="229"/>
      <c r="D71" s="229"/>
      <c r="E71" s="229"/>
      <c r="F71" s="229"/>
      <c r="G71" s="229"/>
      <c r="H71" s="229"/>
      <c r="I71" s="229"/>
      <c r="J71" s="2"/>
    </row>
    <row r="72" spans="1:9" ht="12.75">
      <c r="A72" s="5"/>
      <c r="B72" s="5"/>
      <c r="C72" s="5"/>
      <c r="D72" s="5"/>
      <c r="E72" s="5"/>
      <c r="F72" s="5"/>
      <c r="G72" s="5"/>
      <c r="H72" s="5"/>
      <c r="I72" s="5"/>
    </row>
    <row r="73" spans="1:10" ht="12.75">
      <c r="A73" s="5"/>
      <c r="B73" s="230"/>
      <c r="C73" s="230"/>
      <c r="D73" s="230"/>
      <c r="E73" s="230"/>
      <c r="F73" s="230"/>
      <c r="G73" s="230"/>
      <c r="H73" s="215"/>
      <c r="I73" s="215"/>
      <c r="J73" s="231"/>
    </row>
    <row r="74" spans="1:9" ht="18" customHeight="1">
      <c r="A74" s="176"/>
      <c r="B74" s="232"/>
      <c r="C74" s="232"/>
      <c r="D74" s="232"/>
      <c r="E74" s="232"/>
      <c r="F74" s="233"/>
      <c r="G74" s="233"/>
      <c r="H74" s="215"/>
      <c r="I74" s="215"/>
    </row>
    <row r="75" spans="1:9" ht="18" customHeight="1">
      <c r="A75" s="176"/>
      <c r="B75" s="232"/>
      <c r="C75" s="232"/>
      <c r="D75" s="232"/>
      <c r="E75" s="232"/>
      <c r="F75" s="215"/>
      <c r="G75" s="215"/>
      <c r="H75" s="233"/>
      <c r="I75" s="233"/>
    </row>
    <row r="76" spans="1:9" ht="18" customHeight="1">
      <c r="A76" s="233"/>
      <c r="B76" s="215"/>
      <c r="C76" s="215"/>
      <c r="D76" s="215"/>
      <c r="E76" s="215"/>
      <c r="F76" s="230"/>
      <c r="G76" s="230"/>
      <c r="H76" s="230"/>
      <c r="I76" s="230"/>
    </row>
    <row r="77" spans="1:9" ht="12.75">
      <c r="A77" s="5"/>
      <c r="B77" s="215"/>
      <c r="C77" s="215"/>
      <c r="D77" s="215"/>
      <c r="E77" s="215"/>
      <c r="F77" s="230"/>
      <c r="G77" s="230"/>
      <c r="H77" s="230"/>
      <c r="I77" s="230"/>
    </row>
    <row r="78" spans="1:9" ht="12.75">
      <c r="A78" s="5"/>
      <c r="B78" s="215"/>
      <c r="C78" s="215"/>
      <c r="D78" s="215"/>
      <c r="E78" s="215"/>
      <c r="F78" s="230"/>
      <c r="G78" s="230"/>
      <c r="H78" s="230"/>
      <c r="I78" s="230"/>
    </row>
    <row r="79" spans="1:9" ht="12.75">
      <c r="A79" s="5"/>
      <c r="B79" s="215"/>
      <c r="C79" s="215"/>
      <c r="D79" s="215"/>
      <c r="E79" s="215"/>
      <c r="F79" s="230"/>
      <c r="G79" s="230"/>
      <c r="H79" s="230"/>
      <c r="I79" s="230"/>
    </row>
    <row r="80" spans="1:9" ht="12.75">
      <c r="A80" s="5"/>
      <c r="B80" s="215"/>
      <c r="C80" s="215"/>
      <c r="D80" s="215"/>
      <c r="E80" s="215"/>
      <c r="F80" s="230"/>
      <c r="G80" s="230"/>
      <c r="H80" s="230"/>
      <c r="I80" s="230"/>
    </row>
    <row r="81" spans="1:9" ht="12.75">
      <c r="A81" s="5"/>
      <c r="B81" s="215"/>
      <c r="C81" s="215"/>
      <c r="D81" s="215"/>
      <c r="E81" s="215"/>
      <c r="F81" s="230"/>
      <c r="G81" s="230"/>
      <c r="H81" s="230"/>
      <c r="I81" s="230"/>
    </row>
    <row r="82" spans="1:9" ht="12.75">
      <c r="A82" s="5"/>
      <c r="B82" s="215"/>
      <c r="C82" s="215"/>
      <c r="D82" s="215"/>
      <c r="E82" s="215"/>
      <c r="F82" s="230"/>
      <c r="G82" s="230"/>
      <c r="H82" s="230"/>
      <c r="I82" s="230"/>
    </row>
    <row r="83" spans="1:9" ht="12.75">
      <c r="A83" s="5"/>
      <c r="B83" s="215"/>
      <c r="C83" s="215"/>
      <c r="D83" s="215"/>
      <c r="E83" s="215"/>
      <c r="F83" s="230"/>
      <c r="G83" s="230"/>
      <c r="H83" s="230"/>
      <c r="I83" s="230"/>
    </row>
    <row r="84" spans="1:9" ht="18" customHeight="1">
      <c r="A84" s="5"/>
      <c r="B84" s="234"/>
      <c r="C84" s="234"/>
      <c r="D84" s="234"/>
      <c r="E84" s="234"/>
      <c r="F84" s="230"/>
      <c r="G84" s="230"/>
      <c r="H84" s="230"/>
      <c r="I84" s="230"/>
    </row>
    <row r="122" spans="2:10" ht="12.75">
      <c r="B122" s="5"/>
      <c r="C122" s="5"/>
      <c r="D122" s="5"/>
      <c r="E122" s="5"/>
      <c r="F122" s="5"/>
      <c r="G122" s="5"/>
      <c r="H122" s="235"/>
      <c r="I122" s="235"/>
      <c r="J122" s="235"/>
    </row>
    <row r="123" spans="2:10" ht="12.75">
      <c r="B123" s="5"/>
      <c r="C123" s="5"/>
      <c r="D123" s="5"/>
      <c r="E123" s="5"/>
      <c r="F123" s="5"/>
      <c r="G123" s="5"/>
      <c r="H123" s="5"/>
      <c r="I123" s="5"/>
      <c r="J123" s="5"/>
    </row>
    <row r="124" spans="2:10" ht="12.75">
      <c r="B124" s="5"/>
      <c r="C124" s="5"/>
      <c r="D124" s="5"/>
      <c r="E124" s="5"/>
      <c r="F124" s="5"/>
      <c r="G124" s="5"/>
      <c r="H124" s="5"/>
      <c r="I124" s="5"/>
      <c r="J124" s="5"/>
    </row>
    <row r="125" spans="2:10" ht="12.75">
      <c r="B125" s="228"/>
      <c r="C125" s="228"/>
      <c r="D125" s="228"/>
      <c r="E125" s="228"/>
      <c r="F125" s="228"/>
      <c r="G125" s="228"/>
      <c r="H125" s="228"/>
      <c r="I125" s="228"/>
      <c r="J125" s="228"/>
    </row>
    <row r="126" spans="2:10" ht="12.75">
      <c r="B126" s="228"/>
      <c r="C126" s="228"/>
      <c r="D126" s="228"/>
      <c r="E126" s="228"/>
      <c r="F126" s="228"/>
      <c r="G126" s="228"/>
      <c r="H126" s="228"/>
      <c r="I126" s="228"/>
      <c r="J126" s="228"/>
    </row>
    <row r="127" spans="2:10" ht="12.75">
      <c r="B127" s="228"/>
      <c r="C127" s="228"/>
      <c r="D127" s="228"/>
      <c r="E127" s="228"/>
      <c r="F127" s="228"/>
      <c r="G127" s="228"/>
      <c r="H127" s="228"/>
      <c r="I127" s="228"/>
      <c r="J127" s="228"/>
    </row>
    <row r="128" spans="2:10" ht="12.75">
      <c r="B128" s="5"/>
      <c r="C128" s="5"/>
      <c r="D128" s="5"/>
      <c r="E128" s="5"/>
      <c r="F128" s="5"/>
      <c r="G128" s="5"/>
      <c r="H128" s="5"/>
      <c r="I128" s="5"/>
      <c r="J128" s="5"/>
    </row>
    <row r="129" spans="2:10" ht="12.75">
      <c r="B129" s="5"/>
      <c r="C129" s="5"/>
      <c r="D129" s="5"/>
      <c r="E129" s="5"/>
      <c r="F129" s="5"/>
      <c r="G129" s="5"/>
      <c r="H129" s="5"/>
      <c r="I129" s="5"/>
      <c r="J129" s="5"/>
    </row>
    <row r="130" spans="2:10" ht="12.75">
      <c r="B130" s="228"/>
      <c r="C130" s="228"/>
      <c r="D130" s="228"/>
      <c r="E130" s="228"/>
      <c r="F130" s="228"/>
      <c r="G130" s="228"/>
      <c r="H130" s="228"/>
      <c r="I130" s="228"/>
      <c r="J130" s="228"/>
    </row>
    <row r="131" spans="2:10" ht="12.75">
      <c r="B131" s="5"/>
      <c r="C131" s="5"/>
      <c r="D131" s="5"/>
      <c r="E131" s="5"/>
      <c r="F131" s="5"/>
      <c r="G131" s="5"/>
      <c r="H131" s="5"/>
      <c r="I131" s="5"/>
      <c r="J131" s="5"/>
    </row>
    <row r="132" spans="2:10" ht="12.75">
      <c r="B132" s="228"/>
      <c r="C132" s="228"/>
      <c r="D132" s="228"/>
      <c r="E132" s="228"/>
      <c r="F132" s="228"/>
      <c r="G132" s="228"/>
      <c r="H132" s="228"/>
      <c r="I132" s="228"/>
      <c r="J132" s="228"/>
    </row>
    <row r="133" spans="2:10" ht="12.75">
      <c r="B133" s="173"/>
      <c r="C133" s="173"/>
      <c r="D133" s="173"/>
      <c r="E133" s="173"/>
      <c r="F133" s="173"/>
      <c r="G133" s="173"/>
      <c r="H133" s="173"/>
      <c r="I133" s="173"/>
      <c r="J133" s="5"/>
    </row>
    <row r="134" spans="2:10" ht="12.75">
      <c r="B134" s="173"/>
      <c r="C134" s="173"/>
      <c r="D134" s="173"/>
      <c r="E134" s="173"/>
      <c r="F134" s="173"/>
      <c r="G134" s="173"/>
      <c r="H134" s="173"/>
      <c r="I134" s="173"/>
      <c r="J134" s="5"/>
    </row>
    <row r="135" spans="2:10" ht="12.75">
      <c r="B135" s="173"/>
      <c r="C135" s="173"/>
      <c r="D135" s="173"/>
      <c r="E135" s="173"/>
      <c r="F135" s="173"/>
      <c r="G135" s="173"/>
      <c r="H135" s="173"/>
      <c r="I135" s="173"/>
      <c r="J135" s="5"/>
    </row>
    <row r="136" spans="2:10" ht="12.75">
      <c r="B136" s="173"/>
      <c r="C136" s="173"/>
      <c r="D136" s="173"/>
      <c r="E136" s="173"/>
      <c r="F136" s="173"/>
      <c r="G136" s="173"/>
      <c r="H136" s="173"/>
      <c r="I136" s="173"/>
      <c r="J136" s="5"/>
    </row>
    <row r="137" spans="2:10" ht="12.75">
      <c r="B137" s="173"/>
      <c r="C137" s="173"/>
      <c r="D137" s="173"/>
      <c r="E137" s="173"/>
      <c r="F137" s="173"/>
      <c r="G137" s="173"/>
      <c r="H137" s="173"/>
      <c r="I137" s="173"/>
      <c r="J137" s="5"/>
    </row>
    <row r="138" spans="2:10" ht="12.75">
      <c r="B138" s="173"/>
      <c r="C138" s="173"/>
      <c r="D138" s="173"/>
      <c r="E138" s="173"/>
      <c r="F138" s="173"/>
      <c r="G138" s="173"/>
      <c r="H138" s="173"/>
      <c r="I138" s="173"/>
      <c r="J138" s="5"/>
    </row>
    <row r="139" spans="2:10" ht="12.75">
      <c r="B139" s="173"/>
      <c r="C139" s="173"/>
      <c r="D139" s="173"/>
      <c r="E139" s="173"/>
      <c r="F139" s="173"/>
      <c r="G139" s="173"/>
      <c r="H139" s="173"/>
      <c r="I139" s="173"/>
      <c r="J139" s="5"/>
    </row>
    <row r="140" spans="2:10" ht="12.75">
      <c r="B140" s="173"/>
      <c r="C140" s="173"/>
      <c r="D140" s="173"/>
      <c r="E140" s="173"/>
      <c r="F140" s="173"/>
      <c r="G140" s="173"/>
      <c r="H140" s="173"/>
      <c r="I140" s="173"/>
      <c r="J140" s="5"/>
    </row>
    <row r="141" spans="2:10" ht="12.75">
      <c r="B141" s="173"/>
      <c r="C141" s="173"/>
      <c r="D141" s="173"/>
      <c r="E141" s="173"/>
      <c r="F141" s="173"/>
      <c r="G141" s="173"/>
      <c r="H141" s="173"/>
      <c r="I141" s="173"/>
      <c r="J141" s="5"/>
    </row>
    <row r="142" spans="2:10" ht="12.75">
      <c r="B142" s="173"/>
      <c r="C142" s="173"/>
      <c r="D142" s="173"/>
      <c r="E142" s="173"/>
      <c r="F142" s="173"/>
      <c r="G142" s="173"/>
      <c r="H142" s="173"/>
      <c r="I142" s="173"/>
      <c r="J142" s="5"/>
    </row>
    <row r="143" spans="2:10" ht="12.75">
      <c r="B143" s="173"/>
      <c r="C143" s="173"/>
      <c r="D143" s="173"/>
      <c r="E143" s="173"/>
      <c r="F143" s="173"/>
      <c r="G143" s="173"/>
      <c r="H143" s="173"/>
      <c r="I143" s="173"/>
      <c r="J143" s="5"/>
    </row>
    <row r="144" spans="2:10" ht="12.75">
      <c r="B144" s="173"/>
      <c r="C144" s="173"/>
      <c r="D144" s="173"/>
      <c r="E144" s="173"/>
      <c r="F144" s="173"/>
      <c r="G144" s="173"/>
      <c r="H144" s="173"/>
      <c r="I144" s="173"/>
      <c r="J144" s="5"/>
    </row>
    <row r="145" spans="2:10" ht="12.75">
      <c r="B145" s="173"/>
      <c r="C145" s="173"/>
      <c r="D145" s="173"/>
      <c r="E145" s="173"/>
      <c r="F145" s="173"/>
      <c r="G145" s="173"/>
      <c r="H145" s="173"/>
      <c r="I145" s="173"/>
      <c r="J145" s="5"/>
    </row>
    <row r="146" spans="2:10" ht="12.75">
      <c r="B146" s="173"/>
      <c r="C146" s="173"/>
      <c r="D146" s="173"/>
      <c r="E146" s="173"/>
      <c r="F146" s="173"/>
      <c r="G146" s="173"/>
      <c r="H146" s="173"/>
      <c r="I146" s="173"/>
      <c r="J146" s="5"/>
    </row>
    <row r="147" spans="2:10" ht="12.75">
      <c r="B147" s="173"/>
      <c r="C147" s="173"/>
      <c r="D147" s="173"/>
      <c r="E147" s="173"/>
      <c r="F147" s="173"/>
      <c r="G147" s="173"/>
      <c r="H147" s="173"/>
      <c r="I147" s="173"/>
      <c r="J147" s="5"/>
    </row>
    <row r="148" spans="2:10" ht="12.75">
      <c r="B148" s="173"/>
      <c r="C148" s="173"/>
      <c r="D148" s="173"/>
      <c r="E148" s="173"/>
      <c r="F148" s="173"/>
      <c r="G148" s="173"/>
      <c r="H148" s="173"/>
      <c r="I148" s="173"/>
      <c r="J148" s="5"/>
    </row>
    <row r="149" spans="2:10" ht="12.75">
      <c r="B149" s="173"/>
      <c r="C149" s="173"/>
      <c r="D149" s="173"/>
      <c r="E149" s="173"/>
      <c r="F149" s="173"/>
      <c r="G149" s="173"/>
      <c r="H149" s="173"/>
      <c r="I149" s="173"/>
      <c r="J149" s="5"/>
    </row>
    <row r="150" spans="2:10" ht="12.75">
      <c r="B150" s="228"/>
      <c r="C150" s="228"/>
      <c r="D150" s="228"/>
      <c r="E150" s="228"/>
      <c r="F150" s="228"/>
      <c r="G150" s="228"/>
      <c r="H150" s="228"/>
      <c r="I150" s="228"/>
      <c r="J150" s="5"/>
    </row>
    <row r="151" spans="2:10" ht="12.75">
      <c r="B151" s="173"/>
      <c r="C151" s="173"/>
      <c r="D151" s="173"/>
      <c r="E151" s="173"/>
      <c r="F151" s="173"/>
      <c r="G151" s="173"/>
      <c r="H151" s="173"/>
      <c r="I151" s="173"/>
      <c r="J151" s="5"/>
    </row>
    <row r="152" spans="2:10" ht="12.75">
      <c r="B152" s="173"/>
      <c r="C152" s="173"/>
      <c r="D152" s="173"/>
      <c r="E152" s="173"/>
      <c r="F152" s="173"/>
      <c r="G152" s="173"/>
      <c r="H152" s="173"/>
      <c r="I152" s="173"/>
      <c r="J152" s="5"/>
    </row>
    <row r="153" spans="2:10" ht="12.75">
      <c r="B153" s="173"/>
      <c r="C153" s="173"/>
      <c r="D153" s="173"/>
      <c r="E153" s="173"/>
      <c r="F153" s="173"/>
      <c r="G153" s="173"/>
      <c r="H153" s="173"/>
      <c r="I153" s="173"/>
      <c r="J153" s="5"/>
    </row>
    <row r="154" spans="2:10" ht="12.75">
      <c r="B154" s="173"/>
      <c r="C154" s="173"/>
      <c r="D154" s="173"/>
      <c r="E154" s="173"/>
      <c r="F154" s="173"/>
      <c r="G154" s="173"/>
      <c r="H154" s="173"/>
      <c r="I154" s="173"/>
      <c r="J154" s="5"/>
    </row>
    <row r="155" spans="2:10" ht="12.75">
      <c r="B155" s="173"/>
      <c r="C155" s="173"/>
      <c r="D155" s="173"/>
      <c r="E155" s="173"/>
      <c r="F155" s="173"/>
      <c r="G155" s="173"/>
      <c r="H155" s="173"/>
      <c r="I155" s="173"/>
      <c r="J155" s="5"/>
    </row>
    <row r="156" spans="2:10" ht="12.75">
      <c r="B156" s="173"/>
      <c r="C156" s="173"/>
      <c r="D156" s="173"/>
      <c r="E156" s="173"/>
      <c r="F156" s="173"/>
      <c r="G156" s="173"/>
      <c r="H156" s="173"/>
      <c r="I156" s="173"/>
      <c r="J156" s="5"/>
    </row>
    <row r="157" spans="2:10" ht="12.75">
      <c r="B157" s="173"/>
      <c r="C157" s="173"/>
      <c r="D157" s="173"/>
      <c r="E157" s="173"/>
      <c r="F157" s="173"/>
      <c r="G157" s="173"/>
      <c r="H157" s="173"/>
      <c r="I157" s="173"/>
      <c r="J157" s="5"/>
    </row>
    <row r="158" spans="2:10" ht="12.75">
      <c r="B158" s="173"/>
      <c r="C158" s="173"/>
      <c r="D158" s="173"/>
      <c r="E158" s="173"/>
      <c r="F158" s="173"/>
      <c r="G158" s="173"/>
      <c r="H158" s="173"/>
      <c r="I158" s="173"/>
      <c r="J158" s="5"/>
    </row>
    <row r="159" spans="2:10" ht="12.75">
      <c r="B159" s="173"/>
      <c r="C159" s="173"/>
      <c r="D159" s="173"/>
      <c r="E159" s="173"/>
      <c r="F159" s="173"/>
      <c r="G159" s="173"/>
      <c r="H159" s="173"/>
      <c r="I159" s="173"/>
      <c r="J159" s="5"/>
    </row>
    <row r="160" spans="2:10" ht="12.75">
      <c r="B160" s="173"/>
      <c r="C160" s="173"/>
      <c r="D160" s="173"/>
      <c r="E160" s="173"/>
      <c r="F160" s="173"/>
      <c r="G160" s="173"/>
      <c r="H160" s="173"/>
      <c r="I160" s="173"/>
      <c r="J160" s="5"/>
    </row>
    <row r="161" spans="2:10" ht="12.75">
      <c r="B161" s="173"/>
      <c r="C161" s="173"/>
      <c r="D161" s="173"/>
      <c r="E161" s="173"/>
      <c r="F161" s="173"/>
      <c r="G161" s="173"/>
      <c r="H161" s="173"/>
      <c r="I161" s="173"/>
      <c r="J161" s="5"/>
    </row>
    <row r="162" spans="2:10" ht="12.75">
      <c r="B162" s="173"/>
      <c r="C162" s="173"/>
      <c r="D162" s="173"/>
      <c r="E162" s="173"/>
      <c r="F162" s="173"/>
      <c r="G162" s="173"/>
      <c r="H162" s="173"/>
      <c r="I162" s="173"/>
      <c r="J162" s="5"/>
    </row>
    <row r="163" spans="2:10" ht="12.75">
      <c r="B163" s="173"/>
      <c r="C163" s="173"/>
      <c r="D163" s="173"/>
      <c r="E163" s="173"/>
      <c r="F163" s="173"/>
      <c r="G163" s="173"/>
      <c r="H163" s="173"/>
      <c r="I163" s="173"/>
      <c r="J163" s="5"/>
    </row>
    <row r="164" spans="2:10" ht="12.75">
      <c r="B164" s="173"/>
      <c r="C164" s="173"/>
      <c r="D164" s="173"/>
      <c r="E164" s="173"/>
      <c r="F164" s="173"/>
      <c r="G164" s="173"/>
      <c r="H164" s="173"/>
      <c r="I164" s="173"/>
      <c r="J164" s="5"/>
    </row>
    <row r="165" spans="2:10" ht="12.75">
      <c r="B165" s="228"/>
      <c r="C165" s="228"/>
      <c r="D165" s="228"/>
      <c r="E165" s="228"/>
      <c r="F165" s="228"/>
      <c r="G165" s="228"/>
      <c r="H165" s="228"/>
      <c r="I165" s="228"/>
      <c r="J165" s="5"/>
    </row>
    <row r="166" spans="2:10" ht="12.75">
      <c r="B166" s="5"/>
      <c r="C166" s="5"/>
      <c r="D166" s="5"/>
      <c r="E166" s="5"/>
      <c r="F166" s="5"/>
      <c r="G166" s="5"/>
      <c r="H166" s="5"/>
      <c r="I166" s="5"/>
      <c r="J166" s="5"/>
    </row>
    <row r="167" spans="2:10" ht="12.75">
      <c r="B167" s="5"/>
      <c r="C167" s="5"/>
      <c r="D167" s="5"/>
      <c r="E167" s="5"/>
      <c r="F167" s="5"/>
      <c r="G167" s="5"/>
      <c r="H167" s="5"/>
      <c r="I167" s="5"/>
      <c r="J167" s="5"/>
    </row>
    <row r="168" spans="2:10" ht="12.75">
      <c r="B168" s="5"/>
      <c r="C168" s="5"/>
      <c r="D168" s="5"/>
      <c r="E168" s="5"/>
      <c r="F168" s="5"/>
      <c r="G168" s="5"/>
      <c r="H168" s="5"/>
      <c r="I168" s="5"/>
      <c r="J168" s="5"/>
    </row>
    <row r="169" spans="2:10" ht="12.75">
      <c r="B169" s="5"/>
      <c r="C169" s="5"/>
      <c r="D169" s="5"/>
      <c r="E169" s="5"/>
      <c r="F169" s="5"/>
      <c r="G169" s="5"/>
      <c r="H169" s="5"/>
      <c r="I169" s="5"/>
      <c r="J169" s="5"/>
    </row>
    <row r="170" spans="2:10" ht="12.75">
      <c r="B170" s="5"/>
      <c r="C170" s="5"/>
      <c r="D170" s="5"/>
      <c r="E170" s="5"/>
      <c r="F170" s="5"/>
      <c r="G170" s="5"/>
      <c r="H170" s="5"/>
      <c r="I170" s="5"/>
      <c r="J170" s="5"/>
    </row>
    <row r="171" spans="2:10" ht="12.75">
      <c r="B171" s="5"/>
      <c r="C171" s="5"/>
      <c r="D171" s="5"/>
      <c r="E171" s="5"/>
      <c r="F171" s="5"/>
      <c r="G171" s="5"/>
      <c r="H171" s="5"/>
      <c r="I171" s="5"/>
      <c r="J171" s="5"/>
    </row>
    <row r="172" spans="2:10" ht="12.75">
      <c r="B172" s="5"/>
      <c r="C172" s="5"/>
      <c r="D172" s="5"/>
      <c r="E172" s="5"/>
      <c r="F172" s="5"/>
      <c r="G172" s="5"/>
      <c r="H172" s="5"/>
      <c r="I172" s="5"/>
      <c r="J172" s="5"/>
    </row>
    <row r="173" spans="2:10" ht="12.75">
      <c r="B173" s="5"/>
      <c r="C173" s="5"/>
      <c r="D173" s="5"/>
      <c r="E173" s="5"/>
      <c r="F173" s="5"/>
      <c r="G173" s="5"/>
      <c r="H173" s="5"/>
      <c r="I173" s="5"/>
      <c r="J173" s="5"/>
    </row>
    <row r="174" spans="2:10" ht="12.75">
      <c r="B174" s="5"/>
      <c r="C174" s="5"/>
      <c r="D174" s="5"/>
      <c r="E174" s="5"/>
      <c r="F174" s="5"/>
      <c r="G174" s="5"/>
      <c r="H174" s="5"/>
      <c r="I174" s="5"/>
      <c r="J174" s="5"/>
    </row>
    <row r="175" spans="2:10" ht="12.75">
      <c r="B175" s="5"/>
      <c r="C175" s="5"/>
      <c r="D175" s="5"/>
      <c r="E175" s="5"/>
      <c r="F175" s="5"/>
      <c r="G175" s="5"/>
      <c r="H175" s="5"/>
      <c r="I175" s="235"/>
      <c r="J175" s="235"/>
    </row>
    <row r="176" spans="2:10" ht="12.75">
      <c r="B176" s="5"/>
      <c r="C176" s="5"/>
      <c r="D176" s="5"/>
      <c r="E176" s="5"/>
      <c r="F176" s="5"/>
      <c r="G176" s="5"/>
      <c r="H176" s="5"/>
      <c r="I176" s="5"/>
      <c r="J176" s="5"/>
    </row>
    <row r="177" spans="2:10" ht="12.75">
      <c r="B177" s="5"/>
      <c r="C177" s="5"/>
      <c r="D177" s="5"/>
      <c r="E177" s="5"/>
      <c r="F177" s="5"/>
      <c r="G177" s="5"/>
      <c r="H177" s="5"/>
      <c r="I177" s="5"/>
      <c r="J177" s="5"/>
    </row>
    <row r="178" spans="2:10" ht="12.75">
      <c r="B178" s="228"/>
      <c r="C178" s="228"/>
      <c r="D178" s="228"/>
      <c r="E178" s="228"/>
      <c r="F178" s="228"/>
      <c r="G178" s="228"/>
      <c r="H178" s="228"/>
      <c r="I178" s="228"/>
      <c r="J178" s="5"/>
    </row>
    <row r="179" spans="2:10" ht="12.75">
      <c r="B179" s="228"/>
      <c r="C179" s="228"/>
      <c r="D179" s="228"/>
      <c r="E179" s="228"/>
      <c r="F179" s="228"/>
      <c r="G179" s="228"/>
      <c r="H179" s="228"/>
      <c r="I179" s="228"/>
      <c r="J179" s="5"/>
    </row>
    <row r="180" spans="2:10" ht="12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2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2.75">
      <c r="B182" s="5"/>
      <c r="C182" s="5"/>
      <c r="D182" s="5"/>
      <c r="E182" s="5"/>
      <c r="F182" s="5"/>
      <c r="G182" s="5"/>
      <c r="H182" s="173"/>
      <c r="I182" s="173"/>
      <c r="J182" s="173"/>
    </row>
    <row r="183" spans="2:10" ht="12.75">
      <c r="B183" s="236"/>
      <c r="C183" s="236"/>
      <c r="D183" s="236"/>
      <c r="E183" s="236"/>
      <c r="F183" s="237"/>
      <c r="G183" s="180"/>
      <c r="H183" s="180"/>
      <c r="I183" s="180"/>
      <c r="J183" s="180"/>
    </row>
    <row r="184" spans="2:10" ht="12.75">
      <c r="B184" s="236"/>
      <c r="C184" s="236"/>
      <c r="D184" s="236"/>
      <c r="E184" s="236"/>
      <c r="F184" s="237"/>
      <c r="G184" s="180"/>
      <c r="H184" s="228"/>
      <c r="I184" s="173"/>
      <c r="J184" s="173"/>
    </row>
    <row r="185" spans="2:10" ht="12.75">
      <c r="B185" s="236"/>
      <c r="C185" s="236"/>
      <c r="D185" s="236"/>
      <c r="E185" s="236"/>
      <c r="F185" s="237"/>
      <c r="G185" s="180"/>
      <c r="H185" s="180"/>
      <c r="I185" s="180"/>
      <c r="J185" s="180"/>
    </row>
    <row r="186" spans="2:10" ht="12.75">
      <c r="B186" s="173"/>
      <c r="C186" s="173"/>
      <c r="D186" s="173"/>
      <c r="E186" s="173"/>
      <c r="F186" s="173"/>
      <c r="G186" s="173"/>
      <c r="H186" s="173"/>
      <c r="I186" s="173"/>
      <c r="J186" s="173"/>
    </row>
    <row r="187" spans="2:10" ht="12.75">
      <c r="B187" s="173"/>
      <c r="C187" s="173"/>
      <c r="D187" s="173"/>
      <c r="E187" s="173"/>
      <c r="F187" s="173"/>
      <c r="G187" s="173"/>
      <c r="H187" s="173"/>
      <c r="I187" s="173"/>
      <c r="J187" s="173"/>
    </row>
    <row r="188" spans="2:10" ht="12.75">
      <c r="B188" s="173"/>
      <c r="C188" s="173"/>
      <c r="D188" s="173"/>
      <c r="E188" s="173"/>
      <c r="F188" s="5"/>
      <c r="G188" s="173"/>
      <c r="H188" s="173"/>
      <c r="I188" s="173"/>
      <c r="J188" s="173"/>
    </row>
    <row r="189" spans="2:10" ht="12.75">
      <c r="B189" s="173"/>
      <c r="C189" s="173"/>
      <c r="D189" s="173"/>
      <c r="E189" s="173"/>
      <c r="F189" s="173"/>
      <c r="G189" s="173"/>
      <c r="H189" s="173"/>
      <c r="I189" s="173"/>
      <c r="J189" s="173"/>
    </row>
    <row r="190" spans="2:10" ht="12.75">
      <c r="B190" s="173"/>
      <c r="C190" s="173"/>
      <c r="D190" s="173"/>
      <c r="E190" s="173"/>
      <c r="F190" s="173"/>
      <c r="G190" s="173"/>
      <c r="H190" s="173"/>
      <c r="I190" s="173"/>
      <c r="J190" s="173"/>
    </row>
    <row r="191" spans="2:10" ht="12.75">
      <c r="B191" s="173"/>
      <c r="C191" s="173"/>
      <c r="D191" s="173"/>
      <c r="E191" s="173"/>
      <c r="F191" s="173"/>
      <c r="G191" s="173"/>
      <c r="H191" s="173"/>
      <c r="I191" s="173"/>
      <c r="J191" s="173"/>
    </row>
    <row r="192" spans="2:10" ht="12.75">
      <c r="B192" s="173"/>
      <c r="C192" s="173"/>
      <c r="D192" s="173"/>
      <c r="E192" s="173"/>
      <c r="F192" s="173"/>
      <c r="G192" s="173"/>
      <c r="H192" s="173"/>
      <c r="I192" s="173"/>
      <c r="J192" s="173"/>
    </row>
    <row r="193" spans="2:10" ht="12.75">
      <c r="B193" s="173"/>
      <c r="C193" s="173"/>
      <c r="D193" s="173"/>
      <c r="E193" s="173"/>
      <c r="F193" s="173"/>
      <c r="G193" s="173"/>
      <c r="H193" s="173"/>
      <c r="I193" s="173"/>
      <c r="J193" s="173"/>
    </row>
    <row r="194" spans="2:10" ht="12.75">
      <c r="B194" s="173"/>
      <c r="C194" s="173"/>
      <c r="D194" s="173"/>
      <c r="E194" s="173"/>
      <c r="F194" s="173"/>
      <c r="G194" s="173"/>
      <c r="H194" s="173"/>
      <c r="I194" s="173"/>
      <c r="J194" s="173"/>
    </row>
    <row r="195" spans="2:10" ht="12.75">
      <c r="B195" s="173"/>
      <c r="C195" s="173"/>
      <c r="D195" s="173"/>
      <c r="E195" s="173"/>
      <c r="F195" s="173"/>
      <c r="G195" s="173"/>
      <c r="H195" s="173"/>
      <c r="I195" s="173"/>
      <c r="J195" s="173"/>
    </row>
    <row r="196" spans="2:10" ht="12.75">
      <c r="B196" s="228"/>
      <c r="C196" s="228"/>
      <c r="D196" s="228"/>
      <c r="E196" s="228"/>
      <c r="F196" s="5"/>
      <c r="G196" s="173"/>
      <c r="H196" s="173"/>
      <c r="I196" s="173"/>
      <c r="J196" s="173"/>
    </row>
    <row r="197" spans="2:10" ht="12.75">
      <c r="B197" s="173"/>
      <c r="C197" s="173"/>
      <c r="D197" s="173"/>
      <c r="E197" s="173"/>
      <c r="F197" s="5"/>
      <c r="G197" s="173"/>
      <c r="H197" s="173"/>
      <c r="I197" s="173"/>
      <c r="J197" s="173"/>
    </row>
    <row r="198" spans="2:10" ht="12.75">
      <c r="B198" s="173"/>
      <c r="C198" s="173"/>
      <c r="D198" s="173"/>
      <c r="E198" s="173"/>
      <c r="F198" s="5"/>
      <c r="G198" s="173"/>
      <c r="H198" s="173"/>
      <c r="I198" s="173"/>
      <c r="J198" s="173"/>
    </row>
    <row r="199" spans="2:10" ht="12.75">
      <c r="B199" s="173"/>
      <c r="C199" s="173"/>
      <c r="D199" s="173"/>
      <c r="E199" s="173"/>
      <c r="F199" s="173"/>
      <c r="G199" s="173"/>
      <c r="H199" s="173"/>
      <c r="I199" s="173"/>
      <c r="J199" s="173"/>
    </row>
    <row r="200" spans="2:10" ht="12.75">
      <c r="B200" s="173"/>
      <c r="C200" s="173"/>
      <c r="D200" s="173"/>
      <c r="E200" s="173"/>
      <c r="F200" s="173"/>
      <c r="G200" s="173"/>
      <c r="H200" s="173"/>
      <c r="I200" s="173"/>
      <c r="J200" s="173"/>
    </row>
    <row r="201" spans="2:10" ht="12.75">
      <c r="B201" s="173"/>
      <c r="C201" s="173"/>
      <c r="D201" s="173"/>
      <c r="E201" s="173"/>
      <c r="F201" s="173"/>
      <c r="G201" s="173"/>
      <c r="H201" s="173"/>
      <c r="I201" s="173"/>
      <c r="J201" s="173"/>
    </row>
    <row r="202" spans="2:10" ht="12.75">
      <c r="B202" s="173"/>
      <c r="C202" s="173"/>
      <c r="D202" s="173"/>
      <c r="E202" s="173"/>
      <c r="F202" s="173"/>
      <c r="G202" s="173"/>
      <c r="H202" s="173"/>
      <c r="I202" s="173"/>
      <c r="J202" s="173"/>
    </row>
    <row r="203" spans="2:10" ht="12.75">
      <c r="B203" s="173"/>
      <c r="C203" s="173"/>
      <c r="D203" s="173"/>
      <c r="E203" s="173"/>
      <c r="F203" s="173"/>
      <c r="G203" s="173"/>
      <c r="H203" s="173"/>
      <c r="I203" s="173"/>
      <c r="J203" s="173"/>
    </row>
    <row r="204" spans="2:10" ht="12.75">
      <c r="B204" s="173"/>
      <c r="C204" s="173"/>
      <c r="D204" s="173"/>
      <c r="E204" s="173"/>
      <c r="F204" s="173"/>
      <c r="G204" s="173"/>
      <c r="H204" s="173"/>
      <c r="I204" s="173"/>
      <c r="J204" s="173"/>
    </row>
    <row r="205" spans="2:10" ht="12.75">
      <c r="B205" s="173"/>
      <c r="C205" s="173"/>
      <c r="D205" s="173"/>
      <c r="E205" s="173"/>
      <c r="F205" s="5"/>
      <c r="G205" s="173"/>
      <c r="H205" s="173"/>
      <c r="I205" s="173"/>
      <c r="J205" s="173"/>
    </row>
    <row r="206" spans="2:10" ht="12.75">
      <c r="B206" s="173"/>
      <c r="C206" s="173"/>
      <c r="D206" s="173"/>
      <c r="E206" s="173"/>
      <c r="F206" s="173"/>
      <c r="G206" s="173"/>
      <c r="H206" s="173"/>
      <c r="I206" s="173"/>
      <c r="J206" s="173"/>
    </row>
    <row r="207" spans="2:10" ht="12.75">
      <c r="B207" s="173"/>
      <c r="C207" s="173"/>
      <c r="D207" s="173"/>
      <c r="E207" s="173"/>
      <c r="F207" s="173"/>
      <c r="G207" s="173"/>
      <c r="H207" s="173"/>
      <c r="I207" s="173"/>
      <c r="J207" s="173"/>
    </row>
    <row r="208" spans="2:10" ht="12.75">
      <c r="B208" s="5"/>
      <c r="C208" s="5"/>
      <c r="D208" s="5"/>
      <c r="E208" s="5"/>
      <c r="F208" s="5"/>
      <c r="G208" s="5"/>
      <c r="H208" s="5"/>
      <c r="I208" s="5"/>
      <c r="J208" s="5"/>
    </row>
    <row r="209" spans="2:10" ht="12.75">
      <c r="B209" s="5"/>
      <c r="C209" s="5"/>
      <c r="D209" s="5"/>
      <c r="E209" s="5"/>
      <c r="F209" s="5"/>
      <c r="G209" s="5"/>
      <c r="H209" s="5"/>
      <c r="I209" s="5"/>
      <c r="J209" s="5"/>
    </row>
  </sheetData>
  <mergeCells count="18">
    <mergeCell ref="H1:I1"/>
    <mergeCell ref="A5:I5"/>
    <mergeCell ref="A6:I6"/>
    <mergeCell ref="A7:I7"/>
    <mergeCell ref="H11:I11"/>
    <mergeCell ref="A12:A13"/>
    <mergeCell ref="B12:E13"/>
    <mergeCell ref="H12:I12"/>
    <mergeCell ref="F13:G13"/>
    <mergeCell ref="B14:E14"/>
    <mergeCell ref="B38:E38"/>
    <mergeCell ref="B39:E39"/>
    <mergeCell ref="B40:E40"/>
    <mergeCell ref="A70:I70"/>
    <mergeCell ref="B41:E41"/>
    <mergeCell ref="B42:E42"/>
    <mergeCell ref="B43:E43"/>
    <mergeCell ref="H64:I6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9"/>
  <sheetViews>
    <sheetView workbookViewId="0" topLeftCell="A1">
      <selection activeCell="A166" sqref="A1:H166"/>
    </sheetView>
  </sheetViews>
  <sheetFormatPr defaultColWidth="9.140625" defaultRowHeight="12.75"/>
  <cols>
    <col min="1" max="1" width="4.7109375" style="126" customWidth="1"/>
    <col min="2" max="2" width="9.140625" style="126" customWidth="1"/>
    <col min="3" max="3" width="11.57421875" style="126" customWidth="1"/>
    <col min="4" max="5" width="9.00390625" style="126" customWidth="1"/>
    <col min="6" max="6" width="14.28125" style="126" customWidth="1"/>
    <col min="7" max="7" width="15.57421875" style="126" customWidth="1"/>
    <col min="8" max="8" width="6.00390625" style="126" customWidth="1"/>
    <col min="9" max="9" width="10.7109375" style="126" customWidth="1"/>
    <col min="10" max="16384" width="9.140625" style="126" customWidth="1"/>
  </cols>
  <sheetData>
    <row r="1" spans="1:9" ht="12.75">
      <c r="A1" s="96"/>
      <c r="B1" s="96"/>
      <c r="C1" s="96"/>
      <c r="D1" s="96"/>
      <c r="E1" s="96"/>
      <c r="F1" s="421" t="s">
        <v>212</v>
      </c>
      <c r="G1" s="421"/>
      <c r="H1" s="239"/>
      <c r="I1" s="239"/>
    </row>
    <row r="2" spans="1:9" ht="12.75">
      <c r="A2" s="96"/>
      <c r="B2" s="96"/>
      <c r="C2" s="96"/>
      <c r="D2" s="96"/>
      <c r="E2" s="96"/>
      <c r="F2" s="96"/>
      <c r="G2" s="96"/>
      <c r="H2" s="127"/>
      <c r="I2" s="127"/>
    </row>
    <row r="3" spans="1:9" ht="12.75">
      <c r="A3" s="96"/>
      <c r="B3" s="96"/>
      <c r="C3" s="96"/>
      <c r="D3" s="96"/>
      <c r="E3" s="96"/>
      <c r="F3" s="96"/>
      <c r="G3" s="96"/>
      <c r="H3" s="127"/>
      <c r="I3" s="127"/>
    </row>
    <row r="4" spans="1:9" ht="12.75">
      <c r="A4" s="422" t="s">
        <v>415</v>
      </c>
      <c r="B4" s="422"/>
      <c r="C4" s="422"/>
      <c r="D4" s="422"/>
      <c r="E4" s="422"/>
      <c r="F4" s="422"/>
      <c r="G4" s="422"/>
      <c r="H4" s="240"/>
      <c r="I4" s="240"/>
    </row>
    <row r="5" spans="1:9" ht="16.5" customHeight="1">
      <c r="A5" s="422" t="s">
        <v>405</v>
      </c>
      <c r="B5" s="422"/>
      <c r="C5" s="422"/>
      <c r="D5" s="422"/>
      <c r="E5" s="422"/>
      <c r="F5" s="422"/>
      <c r="G5" s="422"/>
      <c r="H5" s="240"/>
      <c r="I5" s="240"/>
    </row>
    <row r="6" spans="1:9" ht="12.75" customHeight="1">
      <c r="A6" s="100"/>
      <c r="B6" s="100"/>
      <c r="C6" s="100"/>
      <c r="D6" s="100"/>
      <c r="E6" s="100"/>
      <c r="F6" s="100"/>
      <c r="G6" s="100"/>
      <c r="H6" s="223"/>
      <c r="I6" s="223"/>
    </row>
    <row r="7" spans="1:9" ht="12.75" customHeight="1">
      <c r="A7" s="100"/>
      <c r="B7" s="100"/>
      <c r="C7" s="100"/>
      <c r="D7" s="100"/>
      <c r="E7" s="100"/>
      <c r="F7" s="100"/>
      <c r="G7" s="100"/>
      <c r="H7" s="223"/>
      <c r="I7" s="223"/>
    </row>
    <row r="8" spans="1:9" ht="13.5" thickBot="1">
      <c r="A8" s="551" t="s">
        <v>213</v>
      </c>
      <c r="B8" s="551"/>
      <c r="C8" s="551"/>
      <c r="D8" s="96"/>
      <c r="E8" s="96"/>
      <c r="F8" s="552" t="s">
        <v>0</v>
      </c>
      <c r="G8" s="552"/>
      <c r="H8" s="241"/>
      <c r="I8" s="241"/>
    </row>
    <row r="9" spans="1:9" ht="16.5" customHeight="1" thickTop="1">
      <c r="A9" s="553" t="s">
        <v>1</v>
      </c>
      <c r="B9" s="555" t="s">
        <v>2</v>
      </c>
      <c r="C9" s="555"/>
      <c r="D9" s="555"/>
      <c r="E9" s="555"/>
      <c r="F9" s="242" t="s">
        <v>214</v>
      </c>
      <c r="G9" s="243" t="s">
        <v>215</v>
      </c>
      <c r="H9" s="244"/>
      <c r="I9" s="245"/>
    </row>
    <row r="10" spans="1:9" ht="16.5" customHeight="1">
      <c r="A10" s="554"/>
      <c r="B10" s="556"/>
      <c r="C10" s="556"/>
      <c r="D10" s="556"/>
      <c r="E10" s="556"/>
      <c r="F10" s="246">
        <v>37987</v>
      </c>
      <c r="G10" s="247">
        <v>38352</v>
      </c>
      <c r="H10" s="248"/>
      <c r="I10" s="249"/>
    </row>
    <row r="11" spans="1:9" ht="12.75">
      <c r="A11" s="250" t="s">
        <v>42</v>
      </c>
      <c r="B11" s="557" t="s">
        <v>216</v>
      </c>
      <c r="C11" s="557"/>
      <c r="D11" s="557"/>
      <c r="E11" s="557"/>
      <c r="F11" s="251"/>
      <c r="G11" s="251"/>
      <c r="H11" s="252"/>
      <c r="I11" s="253"/>
    </row>
    <row r="12" spans="1:9" ht="12.75">
      <c r="A12" s="250" t="s">
        <v>43</v>
      </c>
      <c r="B12" s="557" t="s">
        <v>217</v>
      </c>
      <c r="C12" s="557"/>
      <c r="D12" s="557"/>
      <c r="E12" s="557"/>
      <c r="F12" s="251"/>
      <c r="G12" s="251"/>
      <c r="H12" s="252"/>
      <c r="I12" s="253"/>
    </row>
    <row r="13" spans="1:9" ht="12.75">
      <c r="A13" s="250" t="s">
        <v>53</v>
      </c>
      <c r="B13" s="557" t="s">
        <v>218</v>
      </c>
      <c r="C13" s="557"/>
      <c r="D13" s="557"/>
      <c r="E13" s="557"/>
      <c r="F13" s="251"/>
      <c r="G13" s="251"/>
      <c r="H13" s="252"/>
      <c r="I13" s="253"/>
    </row>
    <row r="14" spans="1:9" ht="12.75">
      <c r="A14" s="250" t="s">
        <v>64</v>
      </c>
      <c r="B14" s="557" t="s">
        <v>219</v>
      </c>
      <c r="C14" s="557"/>
      <c r="D14" s="557"/>
      <c r="E14" s="557"/>
      <c r="F14" s="251">
        <v>1841</v>
      </c>
      <c r="G14" s="251">
        <v>922</v>
      </c>
      <c r="H14" s="252"/>
      <c r="I14" s="253"/>
    </row>
    <row r="15" spans="1:9" ht="12.75">
      <c r="A15" s="250" t="s">
        <v>66</v>
      </c>
      <c r="B15" s="557" t="s">
        <v>220</v>
      </c>
      <c r="C15" s="557"/>
      <c r="D15" s="557"/>
      <c r="E15" s="557"/>
      <c r="F15" s="251"/>
      <c r="G15" s="251"/>
      <c r="H15" s="252"/>
      <c r="I15" s="253"/>
    </row>
    <row r="16" spans="1:9" ht="12.75">
      <c r="A16" s="250" t="s">
        <v>72</v>
      </c>
      <c r="B16" s="557" t="s">
        <v>221</v>
      </c>
      <c r="C16" s="557"/>
      <c r="D16" s="557"/>
      <c r="E16" s="557"/>
      <c r="F16" s="251"/>
      <c r="G16" s="251"/>
      <c r="H16" s="252"/>
      <c r="I16" s="253"/>
    </row>
    <row r="17" spans="1:9" ht="12.75">
      <c r="A17" s="254" t="s">
        <v>3</v>
      </c>
      <c r="B17" s="558" t="s">
        <v>222</v>
      </c>
      <c r="C17" s="558"/>
      <c r="D17" s="558"/>
      <c r="E17" s="558"/>
      <c r="F17" s="251">
        <f>SUM(F11:F16)</f>
        <v>1841</v>
      </c>
      <c r="G17" s="251">
        <f>SUM(G11:G16)</f>
        <v>922</v>
      </c>
      <c r="H17" s="252"/>
      <c r="I17" s="253"/>
    </row>
    <row r="18" spans="1:9" ht="12.75">
      <c r="A18" s="250" t="s">
        <v>74</v>
      </c>
      <c r="B18" s="557" t="s">
        <v>223</v>
      </c>
      <c r="C18" s="557"/>
      <c r="D18" s="557"/>
      <c r="E18" s="557"/>
      <c r="F18" s="251">
        <v>1164227</v>
      </c>
      <c r="G18" s="251">
        <v>1236424</v>
      </c>
      <c r="H18" s="252"/>
      <c r="I18" s="253"/>
    </row>
    <row r="19" spans="1:9" ht="12.75">
      <c r="A19" s="250"/>
      <c r="B19" s="559" t="s">
        <v>224</v>
      </c>
      <c r="C19" s="560"/>
      <c r="D19" s="560"/>
      <c r="E19" s="561"/>
      <c r="F19" s="251"/>
      <c r="G19" s="251"/>
      <c r="H19" s="252"/>
      <c r="I19" s="253"/>
    </row>
    <row r="20" spans="1:9" ht="12.75">
      <c r="A20" s="250"/>
      <c r="B20" s="559" t="s">
        <v>225</v>
      </c>
      <c r="C20" s="560"/>
      <c r="D20" s="560"/>
      <c r="E20" s="561"/>
      <c r="F20" s="251"/>
      <c r="G20" s="251"/>
      <c r="H20" s="252"/>
      <c r="I20" s="253"/>
    </row>
    <row r="21" spans="1:9" ht="12.75">
      <c r="A21" s="250"/>
      <c r="B21" s="559" t="s">
        <v>226</v>
      </c>
      <c r="C21" s="560"/>
      <c r="D21" s="560"/>
      <c r="E21" s="561"/>
      <c r="F21" s="251"/>
      <c r="G21" s="251"/>
      <c r="H21" s="252"/>
      <c r="I21" s="253"/>
    </row>
    <row r="22" spans="1:9" ht="12.75">
      <c r="A22" s="250"/>
      <c r="B22" s="559" t="s">
        <v>227</v>
      </c>
      <c r="C22" s="560"/>
      <c r="D22" s="560"/>
      <c r="E22" s="561"/>
      <c r="F22" s="251"/>
      <c r="G22" s="251"/>
      <c r="H22" s="252"/>
      <c r="I22" s="253"/>
    </row>
    <row r="23" spans="1:9" ht="12.75">
      <c r="A23" s="250"/>
      <c r="B23" s="559" t="s">
        <v>228</v>
      </c>
      <c r="C23" s="560"/>
      <c r="D23" s="560"/>
      <c r="E23" s="561"/>
      <c r="F23" s="251"/>
      <c r="G23" s="251"/>
      <c r="H23" s="252"/>
      <c r="I23" s="253"/>
    </row>
    <row r="24" spans="1:9" ht="12.75">
      <c r="A24" s="250" t="s">
        <v>75</v>
      </c>
      <c r="B24" s="557" t="s">
        <v>229</v>
      </c>
      <c r="C24" s="557"/>
      <c r="D24" s="557"/>
      <c r="E24" s="557"/>
      <c r="F24" s="251">
        <v>6904</v>
      </c>
      <c r="G24" s="251">
        <v>1331</v>
      </c>
      <c r="H24" s="252"/>
      <c r="I24" s="253"/>
    </row>
    <row r="25" spans="1:9" ht="12.75">
      <c r="A25" s="250" t="s">
        <v>76</v>
      </c>
      <c r="B25" s="557" t="s">
        <v>230</v>
      </c>
      <c r="C25" s="557"/>
      <c r="D25" s="557"/>
      <c r="E25" s="557"/>
      <c r="F25" s="251">
        <v>10873</v>
      </c>
      <c r="G25" s="251">
        <v>11408</v>
      </c>
      <c r="H25" s="252"/>
      <c r="I25" s="253"/>
    </row>
    <row r="26" spans="1:9" ht="12.75">
      <c r="A26" s="250" t="s">
        <v>90</v>
      </c>
      <c r="B26" s="557" t="s">
        <v>231</v>
      </c>
      <c r="C26" s="557"/>
      <c r="D26" s="557"/>
      <c r="E26" s="557"/>
      <c r="F26" s="251"/>
      <c r="G26" s="251"/>
      <c r="H26" s="252"/>
      <c r="I26" s="253"/>
    </row>
    <row r="27" spans="1:9" ht="12.75">
      <c r="A27" s="250" t="s">
        <v>91</v>
      </c>
      <c r="B27" s="557" t="s">
        <v>232</v>
      </c>
      <c r="C27" s="557"/>
      <c r="D27" s="557"/>
      <c r="E27" s="557"/>
      <c r="F27" s="251">
        <v>809758</v>
      </c>
      <c r="G27" s="251"/>
      <c r="H27" s="252"/>
      <c r="I27" s="253"/>
    </row>
    <row r="28" spans="1:9" ht="12.75">
      <c r="A28" s="250" t="s">
        <v>92</v>
      </c>
      <c r="B28" s="557" t="s">
        <v>233</v>
      </c>
      <c r="C28" s="557"/>
      <c r="D28" s="557"/>
      <c r="E28" s="557"/>
      <c r="F28" s="251"/>
      <c r="G28" s="251"/>
      <c r="H28" s="252"/>
      <c r="I28" s="253"/>
    </row>
    <row r="29" spans="1:9" ht="12.75">
      <c r="A29" s="250" t="s">
        <v>93</v>
      </c>
      <c r="B29" s="557" t="s">
        <v>234</v>
      </c>
      <c r="C29" s="557"/>
      <c r="D29" s="557"/>
      <c r="E29" s="557"/>
      <c r="F29" s="251"/>
      <c r="G29" s="251"/>
      <c r="H29" s="252"/>
      <c r="I29" s="253"/>
    </row>
    <row r="30" spans="1:9" ht="12.75">
      <c r="A30" s="254" t="s">
        <v>4</v>
      </c>
      <c r="B30" s="558" t="s">
        <v>235</v>
      </c>
      <c r="C30" s="558"/>
      <c r="D30" s="558"/>
      <c r="E30" s="558"/>
      <c r="F30" s="251">
        <f>SUM(F18:F29)</f>
        <v>1991762</v>
      </c>
      <c r="G30" s="251">
        <f>SUM(G18:G29)</f>
        <v>1249163</v>
      </c>
      <c r="H30" s="252"/>
      <c r="I30" s="253"/>
    </row>
    <row r="31" spans="1:9" ht="12.75">
      <c r="A31" s="250" t="s">
        <v>94</v>
      </c>
      <c r="B31" s="557" t="s">
        <v>236</v>
      </c>
      <c r="C31" s="557"/>
      <c r="D31" s="557"/>
      <c r="E31" s="557"/>
      <c r="F31" s="251">
        <v>10</v>
      </c>
      <c r="G31" s="251">
        <v>10</v>
      </c>
      <c r="H31" s="252"/>
      <c r="I31" s="253"/>
    </row>
    <row r="32" spans="1:9" ht="12.75">
      <c r="A32" s="250" t="s">
        <v>158</v>
      </c>
      <c r="B32" s="557" t="s">
        <v>237</v>
      </c>
      <c r="C32" s="557"/>
      <c r="D32" s="557"/>
      <c r="E32" s="557"/>
      <c r="F32" s="251"/>
      <c r="G32" s="251"/>
      <c r="H32" s="252"/>
      <c r="I32" s="253"/>
    </row>
    <row r="33" spans="1:9" ht="12.75">
      <c r="A33" s="250" t="s">
        <v>159</v>
      </c>
      <c r="B33" s="557" t="s">
        <v>238</v>
      </c>
      <c r="C33" s="557"/>
      <c r="D33" s="557"/>
      <c r="E33" s="557"/>
      <c r="F33" s="251">
        <v>751</v>
      </c>
      <c r="G33" s="251">
        <v>608</v>
      </c>
      <c r="H33" s="252"/>
      <c r="I33" s="253"/>
    </row>
    <row r="34" spans="1:9" ht="12.75">
      <c r="A34" s="250" t="s">
        <v>160</v>
      </c>
      <c r="B34" s="557" t="s">
        <v>239</v>
      </c>
      <c r="C34" s="557"/>
      <c r="D34" s="557"/>
      <c r="E34" s="557"/>
      <c r="F34" s="251"/>
      <c r="G34" s="251"/>
      <c r="H34" s="252"/>
      <c r="I34" s="253"/>
    </row>
    <row r="35" spans="1:9" ht="12.75">
      <c r="A35" s="250" t="s">
        <v>161</v>
      </c>
      <c r="B35" s="557" t="s">
        <v>240</v>
      </c>
      <c r="C35" s="557"/>
      <c r="D35" s="557"/>
      <c r="E35" s="557"/>
      <c r="F35" s="251"/>
      <c r="G35" s="251"/>
      <c r="H35" s="252"/>
      <c r="I35" s="253"/>
    </row>
    <row r="36" spans="1:9" ht="12.75">
      <c r="A36" s="250" t="s">
        <v>162</v>
      </c>
      <c r="B36" s="557" t="s">
        <v>241</v>
      </c>
      <c r="C36" s="557"/>
      <c r="D36" s="557"/>
      <c r="E36" s="557"/>
      <c r="F36" s="251"/>
      <c r="G36" s="251"/>
      <c r="H36" s="252"/>
      <c r="I36" s="253"/>
    </row>
    <row r="37" spans="1:9" ht="12.75">
      <c r="A37" s="254" t="s">
        <v>5</v>
      </c>
      <c r="B37" s="558" t="s">
        <v>242</v>
      </c>
      <c r="C37" s="558"/>
      <c r="D37" s="558"/>
      <c r="E37" s="558"/>
      <c r="F37" s="251"/>
      <c r="G37" s="251"/>
      <c r="H37" s="252"/>
      <c r="I37" s="253"/>
    </row>
    <row r="38" spans="1:9" ht="12.75">
      <c r="A38" s="255"/>
      <c r="B38" s="558" t="s">
        <v>243</v>
      </c>
      <c r="C38" s="558"/>
      <c r="D38" s="558"/>
      <c r="E38" s="558"/>
      <c r="F38" s="251">
        <f>SUM(F31:F37)</f>
        <v>761</v>
      </c>
      <c r="G38" s="251">
        <v>618</v>
      </c>
      <c r="H38" s="252"/>
      <c r="I38" s="253"/>
    </row>
    <row r="39" spans="1:9" ht="12.75">
      <c r="A39" s="254" t="s">
        <v>6</v>
      </c>
      <c r="B39" s="558" t="s">
        <v>244</v>
      </c>
      <c r="C39" s="558"/>
      <c r="D39" s="558"/>
      <c r="E39" s="558"/>
      <c r="F39" s="251"/>
      <c r="G39" s="251">
        <v>76469</v>
      </c>
      <c r="H39" s="252"/>
      <c r="I39" s="253"/>
    </row>
    <row r="40" spans="1:9" ht="12.75">
      <c r="A40" s="256" t="s">
        <v>245</v>
      </c>
      <c r="B40" s="558" t="s">
        <v>246</v>
      </c>
      <c r="C40" s="558"/>
      <c r="D40" s="558"/>
      <c r="E40" s="558"/>
      <c r="F40" s="251"/>
      <c r="G40" s="251"/>
      <c r="H40" s="252"/>
      <c r="I40" s="253"/>
    </row>
    <row r="41" spans="1:9" ht="12.75">
      <c r="A41" s="254" t="s">
        <v>247</v>
      </c>
      <c r="B41" s="558" t="s">
        <v>248</v>
      </c>
      <c r="C41" s="558"/>
      <c r="D41" s="558"/>
      <c r="E41" s="558"/>
      <c r="F41" s="251">
        <f>SUM(F38,F30,F17)</f>
        <v>1994364</v>
      </c>
      <c r="G41" s="251">
        <v>1327172</v>
      </c>
      <c r="H41" s="252"/>
      <c r="I41" s="253"/>
    </row>
    <row r="42" spans="1:9" ht="12.75">
      <c r="A42" s="250" t="s">
        <v>163</v>
      </c>
      <c r="B42" s="557" t="s">
        <v>249</v>
      </c>
      <c r="C42" s="557"/>
      <c r="D42" s="557"/>
      <c r="E42" s="557"/>
      <c r="F42" s="251"/>
      <c r="G42" s="251"/>
      <c r="H42" s="252"/>
      <c r="I42" s="253"/>
    </row>
    <row r="43" spans="1:9" ht="12.75">
      <c r="A43" s="250" t="s">
        <v>164</v>
      </c>
      <c r="B43" s="557" t="s">
        <v>250</v>
      </c>
      <c r="C43" s="557"/>
      <c r="D43" s="557"/>
      <c r="E43" s="557"/>
      <c r="F43" s="251"/>
      <c r="G43" s="251"/>
      <c r="H43" s="252"/>
      <c r="I43" s="253"/>
    </row>
    <row r="44" spans="1:9" ht="12.75">
      <c r="A44" s="250" t="s">
        <v>165</v>
      </c>
      <c r="B44" s="557" t="s">
        <v>251</v>
      </c>
      <c r="C44" s="557"/>
      <c r="D44" s="557"/>
      <c r="E44" s="557"/>
      <c r="F44" s="251"/>
      <c r="G44" s="251"/>
      <c r="H44" s="252"/>
      <c r="I44" s="253"/>
    </row>
    <row r="45" spans="1:9" ht="12.75">
      <c r="A45" s="250" t="s">
        <v>166</v>
      </c>
      <c r="B45" s="557" t="s">
        <v>252</v>
      </c>
      <c r="C45" s="557"/>
      <c r="D45" s="557"/>
      <c r="E45" s="557"/>
      <c r="F45" s="251"/>
      <c r="G45" s="251"/>
      <c r="H45" s="252"/>
      <c r="I45" s="253"/>
    </row>
    <row r="46" spans="1:9" ht="12.75">
      <c r="A46" s="250" t="s">
        <v>253</v>
      </c>
      <c r="B46" s="557" t="s">
        <v>254</v>
      </c>
      <c r="C46" s="557"/>
      <c r="D46" s="557"/>
      <c r="E46" s="557"/>
      <c r="F46" s="251"/>
      <c r="G46" s="251"/>
      <c r="H46" s="252"/>
      <c r="I46" s="253"/>
    </row>
    <row r="47" spans="1:9" ht="12.75">
      <c r="A47" s="250" t="s">
        <v>255</v>
      </c>
      <c r="B47" s="557" t="s">
        <v>256</v>
      </c>
      <c r="C47" s="557"/>
      <c r="D47" s="557"/>
      <c r="E47" s="557"/>
      <c r="F47" s="251"/>
      <c r="G47" s="251"/>
      <c r="H47" s="252"/>
      <c r="I47" s="253"/>
    </row>
    <row r="48" spans="1:9" ht="12.75">
      <c r="A48" s="254" t="s">
        <v>3</v>
      </c>
      <c r="B48" s="558" t="s">
        <v>257</v>
      </c>
      <c r="C48" s="558"/>
      <c r="D48" s="558"/>
      <c r="E48" s="558"/>
      <c r="F48" s="251"/>
      <c r="G48" s="251"/>
      <c r="H48" s="252"/>
      <c r="I48" s="253"/>
    </row>
    <row r="49" spans="1:9" ht="12.75">
      <c r="A49" s="250" t="s">
        <v>168</v>
      </c>
      <c r="B49" s="557" t="s">
        <v>258</v>
      </c>
      <c r="C49" s="557"/>
      <c r="D49" s="557"/>
      <c r="E49" s="557"/>
      <c r="F49" s="251">
        <v>1392</v>
      </c>
      <c r="G49" s="251">
        <v>1867</v>
      </c>
      <c r="H49" s="252"/>
      <c r="I49" s="253"/>
    </row>
    <row r="50" spans="1:9" ht="12.75">
      <c r="A50" s="250" t="s">
        <v>179</v>
      </c>
      <c r="B50" s="557" t="s">
        <v>259</v>
      </c>
      <c r="C50" s="557"/>
      <c r="D50" s="557"/>
      <c r="E50" s="557"/>
      <c r="F50" s="251">
        <v>9421</v>
      </c>
      <c r="G50" s="251">
        <v>9674</v>
      </c>
      <c r="H50" s="252"/>
      <c r="I50" s="253"/>
    </row>
    <row r="51" spans="1:9" ht="12.75">
      <c r="A51" s="250" t="s">
        <v>180</v>
      </c>
      <c r="B51" s="557" t="s">
        <v>260</v>
      </c>
      <c r="C51" s="557"/>
      <c r="D51" s="557"/>
      <c r="E51" s="557"/>
      <c r="F51" s="251">
        <v>500</v>
      </c>
      <c r="G51" s="251">
        <v>500</v>
      </c>
      <c r="H51" s="252"/>
      <c r="I51" s="253"/>
    </row>
    <row r="52" spans="1:9" ht="12.75">
      <c r="A52" s="250" t="s">
        <v>181</v>
      </c>
      <c r="B52" s="557" t="s">
        <v>261</v>
      </c>
      <c r="C52" s="557"/>
      <c r="D52" s="557"/>
      <c r="E52" s="557"/>
      <c r="F52" s="251"/>
      <c r="G52" s="251"/>
      <c r="H52" s="252"/>
      <c r="I52" s="253"/>
    </row>
    <row r="53" spans="1:9" ht="12.75">
      <c r="A53" s="250"/>
      <c r="B53" s="557" t="s">
        <v>262</v>
      </c>
      <c r="C53" s="557"/>
      <c r="D53" s="557"/>
      <c r="E53" s="557"/>
      <c r="F53" s="257"/>
      <c r="G53" s="257"/>
      <c r="H53" s="252"/>
      <c r="I53" s="253"/>
    </row>
    <row r="54" spans="1:9" ht="12.75">
      <c r="A54" s="254" t="s">
        <v>4</v>
      </c>
      <c r="B54" s="558" t="s">
        <v>263</v>
      </c>
      <c r="C54" s="558"/>
      <c r="D54" s="558"/>
      <c r="E54" s="558"/>
      <c r="F54" s="257">
        <f>SUM(F49:F53)</f>
        <v>11313</v>
      </c>
      <c r="G54" s="257">
        <v>12041</v>
      </c>
      <c r="H54" s="252"/>
      <c r="I54" s="253"/>
    </row>
    <row r="55" spans="1:9" ht="12.75">
      <c r="A55" s="258"/>
      <c r="B55" s="259"/>
      <c r="C55" s="259"/>
      <c r="D55" s="259"/>
      <c r="E55" s="259"/>
      <c r="F55" s="260"/>
      <c r="G55" s="260"/>
      <c r="H55" s="253"/>
      <c r="I55" s="253"/>
    </row>
    <row r="56" spans="1:9" ht="12.75">
      <c r="A56" s="562"/>
      <c r="B56" s="562"/>
      <c r="C56" s="562"/>
      <c r="D56" s="562"/>
      <c r="E56" s="562"/>
      <c r="F56" s="562"/>
      <c r="G56" s="562"/>
      <c r="H56" s="253"/>
      <c r="I56" s="253"/>
    </row>
    <row r="57" spans="1:9" ht="12.75">
      <c r="A57" s="258"/>
      <c r="B57" s="259"/>
      <c r="C57" s="259"/>
      <c r="D57" s="259"/>
      <c r="E57" s="259"/>
      <c r="F57" s="260"/>
      <c r="G57" s="260"/>
      <c r="H57" s="253"/>
      <c r="I57" s="253"/>
    </row>
    <row r="58" spans="1:9" ht="12.75">
      <c r="A58" s="258"/>
      <c r="B58" s="259"/>
      <c r="C58" s="259"/>
      <c r="D58" s="259"/>
      <c r="E58" s="259"/>
      <c r="F58" s="260"/>
      <c r="G58" s="260"/>
      <c r="H58" s="253"/>
      <c r="I58" s="253"/>
    </row>
    <row r="59" spans="1:9" ht="12.75">
      <c r="A59" s="258"/>
      <c r="B59" s="259"/>
      <c r="C59" s="259"/>
      <c r="D59" s="259"/>
      <c r="E59" s="259"/>
      <c r="F59" s="563" t="s">
        <v>264</v>
      </c>
      <c r="G59" s="563"/>
      <c r="H59" s="245"/>
      <c r="I59" s="253"/>
    </row>
    <row r="60" spans="1:9" ht="12.75">
      <c r="A60" s="258"/>
      <c r="B60" s="259"/>
      <c r="C60" s="259"/>
      <c r="D60" s="259"/>
      <c r="E60" s="259"/>
      <c r="F60" s="261"/>
      <c r="G60" s="261"/>
      <c r="H60" s="245"/>
      <c r="I60" s="253"/>
    </row>
    <row r="61" spans="1:9" ht="12.75">
      <c r="A61" s="258"/>
      <c r="B61" s="259"/>
      <c r="C61" s="259"/>
      <c r="D61" s="259"/>
      <c r="E61" s="259"/>
      <c r="F61" s="261"/>
      <c r="G61" s="261"/>
      <c r="H61" s="245"/>
      <c r="I61" s="253"/>
    </row>
    <row r="62" spans="1:9" ht="12.75">
      <c r="A62" s="258"/>
      <c r="B62" s="259"/>
      <c r="C62" s="259"/>
      <c r="D62" s="259"/>
      <c r="E62" s="259"/>
      <c r="F62" s="260"/>
      <c r="G62" s="260"/>
      <c r="H62" s="253"/>
      <c r="I62" s="253"/>
    </row>
    <row r="63" spans="1:9" ht="12.75">
      <c r="A63" s="262"/>
      <c r="B63" s="262"/>
      <c r="C63" s="262"/>
      <c r="D63" s="262"/>
      <c r="E63" s="262"/>
      <c r="F63" s="262"/>
      <c r="G63" s="263" t="s">
        <v>0</v>
      </c>
      <c r="H63" s="264"/>
      <c r="I63" s="253"/>
    </row>
    <row r="64" spans="1:9" ht="12.75">
      <c r="A64" s="250" t="s">
        <v>182</v>
      </c>
      <c r="B64" s="557" t="s">
        <v>265</v>
      </c>
      <c r="C64" s="557"/>
      <c r="D64" s="557"/>
      <c r="E64" s="557"/>
      <c r="F64" s="251"/>
      <c r="G64" s="251"/>
      <c r="H64" s="252"/>
      <c r="I64" s="253"/>
    </row>
    <row r="65" spans="1:9" ht="12.75">
      <c r="A65" s="250" t="s">
        <v>183</v>
      </c>
      <c r="B65" s="557" t="s">
        <v>266</v>
      </c>
      <c r="C65" s="557"/>
      <c r="D65" s="557"/>
      <c r="E65" s="557"/>
      <c r="F65" s="251"/>
      <c r="G65" s="251"/>
      <c r="H65" s="252"/>
      <c r="I65" s="253"/>
    </row>
    <row r="66" spans="1:9" ht="12.75">
      <c r="A66" s="254" t="s">
        <v>5</v>
      </c>
      <c r="B66" s="558" t="s">
        <v>267</v>
      </c>
      <c r="C66" s="558"/>
      <c r="D66" s="558"/>
      <c r="E66" s="558"/>
      <c r="F66" s="251"/>
      <c r="G66" s="251"/>
      <c r="H66" s="252"/>
      <c r="I66" s="253"/>
    </row>
    <row r="67" spans="1:9" ht="12.75">
      <c r="A67" s="250" t="s">
        <v>184</v>
      </c>
      <c r="B67" s="557" t="s">
        <v>268</v>
      </c>
      <c r="C67" s="557"/>
      <c r="D67" s="557"/>
      <c r="E67" s="557"/>
      <c r="F67" s="251">
        <v>239</v>
      </c>
      <c r="G67" s="251"/>
      <c r="H67" s="252"/>
      <c r="I67" s="253"/>
    </row>
    <row r="68" spans="1:9" ht="12.75">
      <c r="A68" s="250" t="s">
        <v>185</v>
      </c>
      <c r="B68" s="557" t="s">
        <v>269</v>
      </c>
      <c r="C68" s="557"/>
      <c r="D68" s="557"/>
      <c r="E68" s="557"/>
      <c r="F68" s="251">
        <v>43731</v>
      </c>
      <c r="G68" s="251">
        <v>68901</v>
      </c>
      <c r="H68" s="252"/>
      <c r="I68" s="253"/>
    </row>
    <row r="69" spans="1:9" ht="12.75">
      <c r="A69" s="250" t="s">
        <v>186</v>
      </c>
      <c r="B69" s="557" t="s">
        <v>270</v>
      </c>
      <c r="C69" s="557"/>
      <c r="D69" s="557"/>
      <c r="E69" s="557"/>
      <c r="F69" s="251"/>
      <c r="G69" s="251"/>
      <c r="H69" s="252"/>
      <c r="I69" s="253"/>
    </row>
    <row r="70" spans="1:9" ht="12.75">
      <c r="A70" s="250" t="s">
        <v>187</v>
      </c>
      <c r="B70" s="557" t="s">
        <v>271</v>
      </c>
      <c r="C70" s="557"/>
      <c r="D70" s="557"/>
      <c r="E70" s="557"/>
      <c r="F70" s="251"/>
      <c r="G70" s="251"/>
      <c r="H70" s="252"/>
      <c r="I70" s="253"/>
    </row>
    <row r="71" spans="1:9" ht="12.75">
      <c r="A71" s="254" t="s">
        <v>6</v>
      </c>
      <c r="B71" s="558" t="s">
        <v>272</v>
      </c>
      <c r="C71" s="558"/>
      <c r="D71" s="558"/>
      <c r="E71" s="558"/>
      <c r="F71" s="251">
        <f>SUM(F67:F70)</f>
        <v>43970</v>
      </c>
      <c r="G71" s="251">
        <v>68901</v>
      </c>
      <c r="H71" s="252"/>
      <c r="I71" s="253"/>
    </row>
    <row r="72" spans="1:9" ht="12.75">
      <c r="A72" s="250" t="s">
        <v>188</v>
      </c>
      <c r="B72" s="557" t="s">
        <v>273</v>
      </c>
      <c r="C72" s="557"/>
      <c r="D72" s="557"/>
      <c r="E72" s="557"/>
      <c r="F72" s="251"/>
      <c r="G72" s="251"/>
      <c r="H72" s="252"/>
      <c r="I72" s="253"/>
    </row>
    <row r="73" spans="1:9" ht="12.75">
      <c r="A73" s="250" t="s">
        <v>189</v>
      </c>
      <c r="B73" s="557" t="s">
        <v>274</v>
      </c>
      <c r="C73" s="557"/>
      <c r="D73" s="557"/>
      <c r="E73" s="557"/>
      <c r="F73" s="251">
        <v>809</v>
      </c>
      <c r="G73" s="251">
        <v>610</v>
      </c>
      <c r="H73" s="252"/>
      <c r="I73" s="253"/>
    </row>
    <row r="74" spans="1:9" ht="12.75">
      <c r="A74" s="250" t="s">
        <v>190</v>
      </c>
      <c r="B74" s="557" t="s">
        <v>275</v>
      </c>
      <c r="C74" s="557"/>
      <c r="D74" s="557"/>
      <c r="E74" s="557"/>
      <c r="F74" s="251"/>
      <c r="G74" s="251"/>
      <c r="H74" s="252"/>
      <c r="I74" s="253"/>
    </row>
    <row r="75" spans="1:9" ht="12.75">
      <c r="A75" s="250" t="s">
        <v>191</v>
      </c>
      <c r="B75" s="557" t="s">
        <v>276</v>
      </c>
      <c r="C75" s="557"/>
      <c r="D75" s="557"/>
      <c r="E75" s="557"/>
      <c r="F75" s="251"/>
      <c r="G75" s="251"/>
      <c r="H75" s="252"/>
      <c r="I75" s="253"/>
    </row>
    <row r="76" spans="1:9" ht="12.75">
      <c r="A76" s="254" t="s">
        <v>7</v>
      </c>
      <c r="B76" s="558" t="s">
        <v>277</v>
      </c>
      <c r="C76" s="558"/>
      <c r="D76" s="558"/>
      <c r="E76" s="558"/>
      <c r="F76" s="251">
        <f>SUM(F72:F75)</f>
        <v>809</v>
      </c>
      <c r="G76" s="251">
        <v>610</v>
      </c>
      <c r="H76" s="252"/>
      <c r="I76" s="253"/>
    </row>
    <row r="77" spans="1:9" ht="12.75">
      <c r="A77" s="254" t="s">
        <v>278</v>
      </c>
      <c r="B77" s="558" t="s">
        <v>279</v>
      </c>
      <c r="C77" s="558"/>
      <c r="D77" s="558"/>
      <c r="E77" s="558"/>
      <c r="F77" s="251">
        <v>56092</v>
      </c>
      <c r="G77" s="251">
        <v>81552</v>
      </c>
      <c r="H77" s="252"/>
      <c r="I77" s="253"/>
    </row>
    <row r="78" spans="1:9" ht="13.5" thickBot="1">
      <c r="A78" s="265"/>
      <c r="B78" s="564" t="s">
        <v>280</v>
      </c>
      <c r="C78" s="564"/>
      <c r="D78" s="564"/>
      <c r="E78" s="564"/>
      <c r="F78" s="266">
        <f>SUM(F77+F41)</f>
        <v>2050456</v>
      </c>
      <c r="G78" s="266">
        <v>1408724</v>
      </c>
      <c r="H78" s="252"/>
      <c r="I78" s="253"/>
    </row>
    <row r="79" spans="1:7" ht="13.5" thickTop="1">
      <c r="A79" s="99"/>
      <c r="B79" s="267"/>
      <c r="C79" s="267"/>
      <c r="D79" s="267"/>
      <c r="E79" s="267"/>
      <c r="F79" s="96"/>
      <c r="G79" s="96"/>
    </row>
    <row r="80" spans="1:7" ht="12.75">
      <c r="A80" s="99"/>
      <c r="B80" s="268"/>
      <c r="C80" s="268"/>
      <c r="D80" s="268"/>
      <c r="E80" s="268"/>
      <c r="F80" s="96"/>
      <c r="G80" s="96"/>
    </row>
    <row r="81" spans="1:7" ht="12.75">
      <c r="A81" s="96"/>
      <c r="B81" s="268"/>
      <c r="C81" s="268"/>
      <c r="D81" s="268"/>
      <c r="E81" s="268"/>
      <c r="F81" s="96"/>
      <c r="G81" s="96"/>
    </row>
    <row r="82" spans="1:7" ht="12.75">
      <c r="A82" s="96"/>
      <c r="B82" s="96"/>
      <c r="C82" s="96"/>
      <c r="D82" s="96"/>
      <c r="E82" s="96"/>
      <c r="F82" s="96"/>
      <c r="G82" s="96"/>
    </row>
    <row r="83" spans="1:7" ht="12.75">
      <c r="A83" s="96"/>
      <c r="B83" s="96"/>
      <c r="C83" s="96"/>
      <c r="D83" s="96"/>
      <c r="E83" s="96"/>
      <c r="F83" s="96"/>
      <c r="G83" s="96"/>
    </row>
    <row r="84" spans="1:7" ht="12.75">
      <c r="A84" s="96"/>
      <c r="B84" s="96"/>
      <c r="C84" s="96"/>
      <c r="D84" s="96"/>
      <c r="E84" s="96"/>
      <c r="F84" s="96"/>
      <c r="G84" s="96"/>
    </row>
    <row r="85" spans="1:7" ht="12.75">
      <c r="A85" s="96"/>
      <c r="B85" s="96"/>
      <c r="C85" s="96"/>
      <c r="D85" s="96"/>
      <c r="E85" s="96"/>
      <c r="F85" s="96"/>
      <c r="G85" s="96"/>
    </row>
    <row r="86" spans="1:7" ht="12.75">
      <c r="A86" s="96"/>
      <c r="B86" s="96"/>
      <c r="C86" s="96"/>
      <c r="D86" s="96"/>
      <c r="E86" s="96"/>
      <c r="F86" s="96"/>
      <c r="G86" s="96"/>
    </row>
    <row r="87" spans="1:7" ht="12.75">
      <c r="A87" s="96"/>
      <c r="B87" s="96"/>
      <c r="C87" s="96"/>
      <c r="D87" s="96"/>
      <c r="E87" s="96"/>
      <c r="F87" s="96"/>
      <c r="G87" s="96"/>
    </row>
    <row r="88" spans="1:7" ht="12.75">
      <c r="A88" s="96"/>
      <c r="B88" s="96"/>
      <c r="C88" s="96"/>
      <c r="D88" s="96"/>
      <c r="E88" s="96"/>
      <c r="F88" s="96"/>
      <c r="G88" s="96"/>
    </row>
    <row r="89" spans="1:7" ht="12.75">
      <c r="A89" s="96"/>
      <c r="B89" s="96"/>
      <c r="C89" s="96"/>
      <c r="D89" s="96"/>
      <c r="E89" s="96"/>
      <c r="F89" s="96"/>
      <c r="G89" s="96"/>
    </row>
    <row r="90" spans="1:7" ht="12.75">
      <c r="A90" s="96"/>
      <c r="B90" s="96"/>
      <c r="C90" s="96"/>
      <c r="D90" s="96"/>
      <c r="E90" s="96"/>
      <c r="F90" s="96"/>
      <c r="G90" s="96"/>
    </row>
    <row r="91" spans="1:7" ht="12.75">
      <c r="A91" s="96"/>
      <c r="B91" s="96"/>
      <c r="C91" s="96"/>
      <c r="D91" s="96"/>
      <c r="E91" s="96"/>
      <c r="F91" s="96"/>
      <c r="G91" s="96"/>
    </row>
    <row r="92" spans="1:7" ht="12.75">
      <c r="A92" s="96"/>
      <c r="B92" s="96"/>
      <c r="C92" s="96"/>
      <c r="D92" s="96"/>
      <c r="E92" s="96"/>
      <c r="F92" s="96"/>
      <c r="G92" s="96"/>
    </row>
    <row r="93" spans="1:7" ht="12.75">
      <c r="A93" s="96"/>
      <c r="B93" s="96"/>
      <c r="C93" s="96"/>
      <c r="D93" s="96"/>
      <c r="E93" s="96"/>
      <c r="F93" s="96"/>
      <c r="G93" s="96"/>
    </row>
    <row r="94" spans="1:7" ht="12.75">
      <c r="A94" s="96"/>
      <c r="B94" s="96"/>
      <c r="C94" s="96"/>
      <c r="D94" s="96"/>
      <c r="E94" s="96"/>
      <c r="F94" s="96"/>
      <c r="G94" s="96"/>
    </row>
    <row r="95" spans="1:7" ht="12.75">
      <c r="A95" s="96"/>
      <c r="B95" s="96"/>
      <c r="C95" s="96"/>
      <c r="D95" s="96"/>
      <c r="E95" s="96"/>
      <c r="F95" s="96"/>
      <c r="G95" s="96"/>
    </row>
    <row r="96" spans="1:7" ht="12.75">
      <c r="A96" s="96"/>
      <c r="B96" s="96"/>
      <c r="C96" s="96"/>
      <c r="D96" s="96"/>
      <c r="E96" s="96"/>
      <c r="F96" s="96"/>
      <c r="G96" s="96"/>
    </row>
    <row r="97" spans="1:7" ht="12.75">
      <c r="A97" s="96"/>
      <c r="B97" s="96"/>
      <c r="C97" s="96"/>
      <c r="D97" s="96"/>
      <c r="E97" s="96"/>
      <c r="F97" s="96"/>
      <c r="G97" s="96"/>
    </row>
    <row r="98" spans="1:7" ht="12.75">
      <c r="A98" s="96"/>
      <c r="B98" s="96"/>
      <c r="C98" s="96"/>
      <c r="D98" s="96"/>
      <c r="E98" s="96"/>
      <c r="F98" s="96"/>
      <c r="G98" s="96"/>
    </row>
    <row r="99" spans="1:7" ht="12.75">
      <c r="A99" s="96"/>
      <c r="B99" s="96"/>
      <c r="C99" s="96"/>
      <c r="D99" s="96"/>
      <c r="E99" s="96"/>
      <c r="F99" s="96"/>
      <c r="G99" s="96"/>
    </row>
    <row r="100" spans="1:7" ht="12.75">
      <c r="A100" s="96"/>
      <c r="B100" s="96"/>
      <c r="C100" s="96"/>
      <c r="D100" s="96"/>
      <c r="E100" s="96"/>
      <c r="F100" s="96"/>
      <c r="G100" s="96"/>
    </row>
    <row r="101" spans="1:7" ht="12.75">
      <c r="A101" s="96"/>
      <c r="B101" s="96"/>
      <c r="C101" s="96"/>
      <c r="D101" s="96"/>
      <c r="E101" s="96"/>
      <c r="F101" s="96"/>
      <c r="G101" s="96"/>
    </row>
    <row r="102" spans="1:7" ht="12.75">
      <c r="A102" s="96"/>
      <c r="B102" s="96"/>
      <c r="C102" s="96"/>
      <c r="D102" s="96"/>
      <c r="E102" s="96"/>
      <c r="F102" s="96"/>
      <c r="G102" s="96"/>
    </row>
    <row r="103" spans="1:7" ht="12.75">
      <c r="A103" s="96"/>
      <c r="B103" s="96"/>
      <c r="C103" s="96"/>
      <c r="D103" s="96"/>
      <c r="E103" s="96"/>
      <c r="F103" s="96"/>
      <c r="G103" s="96"/>
    </row>
    <row r="104" spans="1:7" ht="12.75">
      <c r="A104" s="96"/>
      <c r="B104" s="96"/>
      <c r="C104" s="96"/>
      <c r="D104" s="96"/>
      <c r="E104" s="96"/>
      <c r="F104" s="96"/>
      <c r="G104" s="96"/>
    </row>
    <row r="105" spans="1:7" ht="12.75">
      <c r="A105" s="96"/>
      <c r="B105" s="96"/>
      <c r="C105" s="96"/>
      <c r="D105" s="96"/>
      <c r="E105" s="96"/>
      <c r="F105" s="96"/>
      <c r="G105" s="96"/>
    </row>
    <row r="106" spans="1:7" ht="12.75">
      <c r="A106" s="96"/>
      <c r="B106" s="96"/>
      <c r="C106" s="96"/>
      <c r="D106" s="96"/>
      <c r="E106" s="96"/>
      <c r="F106" s="96"/>
      <c r="G106" s="96"/>
    </row>
    <row r="107" spans="1:7" ht="12.75">
      <c r="A107" s="96"/>
      <c r="B107" s="96"/>
      <c r="C107" s="96"/>
      <c r="D107" s="96"/>
      <c r="E107" s="96"/>
      <c r="F107" s="96"/>
      <c r="G107" s="96"/>
    </row>
    <row r="108" spans="1:7" ht="12.75">
      <c r="A108" s="96"/>
      <c r="B108" s="96"/>
      <c r="C108" s="96"/>
      <c r="D108" s="96"/>
      <c r="E108" s="96"/>
      <c r="F108" s="96"/>
      <c r="G108" s="96"/>
    </row>
    <row r="109" spans="1:7" ht="12.75">
      <c r="A109" s="96"/>
      <c r="B109" s="96"/>
      <c r="C109" s="96"/>
      <c r="D109" s="96"/>
      <c r="E109" s="96"/>
      <c r="F109" s="96"/>
      <c r="G109" s="96"/>
    </row>
    <row r="110" spans="1:7" ht="12.75">
      <c r="A110" s="96"/>
      <c r="B110" s="96"/>
      <c r="C110" s="96"/>
      <c r="D110" s="96"/>
      <c r="E110" s="96"/>
      <c r="F110" s="96"/>
      <c r="G110" s="96"/>
    </row>
    <row r="111" spans="1:7" ht="12.75">
      <c r="A111" s="96"/>
      <c r="B111" s="96"/>
      <c r="C111" s="96"/>
      <c r="D111" s="96"/>
      <c r="E111" s="96"/>
      <c r="F111" s="96"/>
      <c r="G111" s="96"/>
    </row>
    <row r="112" spans="1:7" ht="12.75">
      <c r="A112" s="96"/>
      <c r="B112" s="96"/>
      <c r="C112" s="96"/>
      <c r="D112" s="96"/>
      <c r="E112" s="96"/>
      <c r="F112" s="96"/>
      <c r="G112" s="96"/>
    </row>
    <row r="113" spans="1:8" ht="12.75">
      <c r="A113" s="565"/>
      <c r="B113" s="565"/>
      <c r="C113" s="565"/>
      <c r="D113" s="565"/>
      <c r="E113" s="565"/>
      <c r="F113" s="565"/>
      <c r="G113" s="565"/>
      <c r="H113" s="565"/>
    </row>
    <row r="114" spans="1:7" ht="12.75">
      <c r="A114" s="96"/>
      <c r="B114" s="96"/>
      <c r="C114" s="96"/>
      <c r="D114" s="96"/>
      <c r="E114" s="96"/>
      <c r="F114" s="96"/>
      <c r="G114" s="96"/>
    </row>
    <row r="115" spans="1:9" ht="12.75">
      <c r="A115" s="96"/>
      <c r="B115" s="96"/>
      <c r="C115" s="96"/>
      <c r="D115" s="96"/>
      <c r="E115" s="96"/>
      <c r="F115" s="421" t="s">
        <v>264</v>
      </c>
      <c r="G115" s="421"/>
      <c r="H115" s="239"/>
      <c r="I115" s="239"/>
    </row>
    <row r="116" spans="1:9" ht="12.75">
      <c r="A116" s="96"/>
      <c r="B116" s="96"/>
      <c r="C116" s="96"/>
      <c r="D116" s="96"/>
      <c r="E116" s="96"/>
      <c r="F116" s="97"/>
      <c r="G116" s="97"/>
      <c r="H116" s="127"/>
      <c r="I116" s="127"/>
    </row>
    <row r="117" spans="1:9" ht="12.75">
      <c r="A117" s="96"/>
      <c r="B117" s="96"/>
      <c r="C117" s="96"/>
      <c r="D117" s="96"/>
      <c r="E117" s="96"/>
      <c r="F117" s="97"/>
      <c r="G117" s="97"/>
      <c r="H117" s="127"/>
      <c r="I117" s="127"/>
    </row>
    <row r="118" spans="1:7" ht="12.75">
      <c r="A118" s="96"/>
      <c r="B118" s="96"/>
      <c r="C118" s="96"/>
      <c r="D118" s="96"/>
      <c r="E118" s="96"/>
      <c r="F118" s="96"/>
      <c r="G118" s="96"/>
    </row>
    <row r="119" spans="1:9" ht="13.5" thickBot="1">
      <c r="A119" s="551" t="s">
        <v>281</v>
      </c>
      <c r="B119" s="551"/>
      <c r="C119" s="551"/>
      <c r="D119" s="96"/>
      <c r="E119" s="96"/>
      <c r="F119" s="552" t="s">
        <v>0</v>
      </c>
      <c r="G119" s="552"/>
      <c r="H119" s="241"/>
      <c r="I119" s="241"/>
    </row>
    <row r="120" spans="1:9" ht="16.5" customHeight="1" thickTop="1">
      <c r="A120" s="553" t="s">
        <v>1</v>
      </c>
      <c r="B120" s="555" t="s">
        <v>2</v>
      </c>
      <c r="C120" s="555"/>
      <c r="D120" s="555"/>
      <c r="E120" s="555"/>
      <c r="F120" s="269" t="s">
        <v>282</v>
      </c>
      <c r="G120" s="270" t="s">
        <v>215</v>
      </c>
      <c r="H120" s="244"/>
      <c r="I120" s="245"/>
    </row>
    <row r="121" spans="1:9" ht="16.5" customHeight="1">
      <c r="A121" s="566"/>
      <c r="B121" s="567"/>
      <c r="C121" s="567"/>
      <c r="D121" s="567"/>
      <c r="E121" s="567"/>
      <c r="F121" s="271">
        <v>37987</v>
      </c>
      <c r="G121" s="272">
        <v>38352</v>
      </c>
      <c r="H121" s="248"/>
      <c r="I121" s="249"/>
    </row>
    <row r="122" spans="1:9" ht="12.75">
      <c r="A122" s="250" t="s">
        <v>42</v>
      </c>
      <c r="B122" s="557" t="s">
        <v>283</v>
      </c>
      <c r="C122" s="557"/>
      <c r="D122" s="557"/>
      <c r="E122" s="557"/>
      <c r="F122" s="251">
        <v>1999405</v>
      </c>
      <c r="G122" s="251">
        <v>1999405</v>
      </c>
      <c r="H122" s="252"/>
      <c r="I122" s="253"/>
    </row>
    <row r="123" spans="1:9" ht="12.75">
      <c r="A123" s="250" t="s">
        <v>43</v>
      </c>
      <c r="B123" s="557" t="s">
        <v>284</v>
      </c>
      <c r="C123" s="557"/>
      <c r="D123" s="557"/>
      <c r="E123" s="557"/>
      <c r="F123" s="251">
        <v>589</v>
      </c>
      <c r="G123" s="251">
        <v>-664633</v>
      </c>
      <c r="H123" s="252"/>
      <c r="I123" s="253"/>
    </row>
    <row r="124" spans="1:9" ht="12.75">
      <c r="A124" s="250" t="s">
        <v>53</v>
      </c>
      <c r="B124" s="557" t="s">
        <v>285</v>
      </c>
      <c r="C124" s="557"/>
      <c r="D124" s="557"/>
      <c r="E124" s="557"/>
      <c r="F124" s="251"/>
      <c r="G124" s="251"/>
      <c r="H124" s="252"/>
      <c r="I124" s="253"/>
    </row>
    <row r="125" spans="1:9" ht="12.75">
      <c r="A125" s="254" t="s">
        <v>286</v>
      </c>
      <c r="B125" s="558" t="s">
        <v>287</v>
      </c>
      <c r="C125" s="558"/>
      <c r="D125" s="558"/>
      <c r="E125" s="558"/>
      <c r="F125" s="251">
        <f>SUM(F122:F124)</f>
        <v>1999994</v>
      </c>
      <c r="G125" s="251">
        <v>1334772</v>
      </c>
      <c r="H125" s="252"/>
      <c r="I125" s="253"/>
    </row>
    <row r="126" spans="1:9" ht="12.75">
      <c r="A126" s="250" t="s">
        <v>64</v>
      </c>
      <c r="B126" s="557" t="s">
        <v>288</v>
      </c>
      <c r="C126" s="557"/>
      <c r="D126" s="557"/>
      <c r="E126" s="557"/>
      <c r="F126" s="251">
        <v>-4538</v>
      </c>
      <c r="G126" s="251">
        <v>19846</v>
      </c>
      <c r="H126" s="252"/>
      <c r="I126" s="253"/>
    </row>
    <row r="127" spans="1:9" ht="12.75">
      <c r="A127" s="250"/>
      <c r="B127" s="557" t="s">
        <v>289</v>
      </c>
      <c r="C127" s="557"/>
      <c r="D127" s="557"/>
      <c r="E127" s="557"/>
      <c r="F127" s="251">
        <v>-4538</v>
      </c>
      <c r="G127" s="251">
        <v>19846</v>
      </c>
      <c r="H127" s="252"/>
      <c r="I127" s="253"/>
    </row>
    <row r="128" spans="1:9" ht="12.75">
      <c r="A128" s="250"/>
      <c r="B128" s="557" t="s">
        <v>290</v>
      </c>
      <c r="C128" s="557"/>
      <c r="D128" s="557"/>
      <c r="E128" s="557"/>
      <c r="F128" s="251">
        <v>0</v>
      </c>
      <c r="G128" s="251"/>
      <c r="H128" s="252"/>
      <c r="I128" s="253"/>
    </row>
    <row r="129" spans="1:9" ht="12.75">
      <c r="A129" s="250" t="s">
        <v>66</v>
      </c>
      <c r="B129" s="557" t="s">
        <v>291</v>
      </c>
      <c r="C129" s="557"/>
      <c r="D129" s="557"/>
      <c r="E129" s="557"/>
      <c r="F129" s="251">
        <v>49694</v>
      </c>
      <c r="G129" s="251">
        <v>31491</v>
      </c>
      <c r="H129" s="252"/>
      <c r="I129" s="253"/>
    </row>
    <row r="130" spans="1:9" ht="12.75">
      <c r="A130" s="250" t="s">
        <v>72</v>
      </c>
      <c r="B130" s="557" t="s">
        <v>292</v>
      </c>
      <c r="C130" s="557"/>
      <c r="D130" s="557"/>
      <c r="E130" s="557"/>
      <c r="F130" s="251"/>
      <c r="G130" s="251"/>
      <c r="H130" s="252"/>
      <c r="I130" s="253"/>
    </row>
    <row r="131" spans="1:9" ht="12.75">
      <c r="A131" s="250" t="s">
        <v>74</v>
      </c>
      <c r="B131" s="557" t="s">
        <v>293</v>
      </c>
      <c r="C131" s="557"/>
      <c r="D131" s="557"/>
      <c r="E131" s="557"/>
      <c r="F131" s="251"/>
      <c r="G131" s="251"/>
      <c r="H131" s="252"/>
      <c r="I131" s="253"/>
    </row>
    <row r="132" spans="1:9" ht="12.75">
      <c r="A132" s="250" t="s">
        <v>75</v>
      </c>
      <c r="B132" s="557" t="s">
        <v>294</v>
      </c>
      <c r="C132" s="557"/>
      <c r="D132" s="557"/>
      <c r="E132" s="557"/>
      <c r="F132" s="251"/>
      <c r="G132" s="251"/>
      <c r="H132" s="252"/>
      <c r="I132" s="253"/>
    </row>
    <row r="133" spans="1:9" ht="12.75">
      <c r="A133" s="254" t="s">
        <v>3</v>
      </c>
      <c r="B133" s="558" t="s">
        <v>295</v>
      </c>
      <c r="C133" s="558"/>
      <c r="D133" s="558"/>
      <c r="E133" s="558"/>
      <c r="F133" s="251">
        <f>SUM(F126+F129+F130+F131+F132)</f>
        <v>45156</v>
      </c>
      <c r="G133" s="251">
        <v>51337</v>
      </c>
      <c r="H133" s="252"/>
      <c r="I133" s="253"/>
    </row>
    <row r="134" spans="1:9" ht="12.75">
      <c r="A134" s="250" t="s">
        <v>76</v>
      </c>
      <c r="B134" s="557" t="s">
        <v>296</v>
      </c>
      <c r="C134" s="557"/>
      <c r="D134" s="557"/>
      <c r="E134" s="557"/>
      <c r="F134" s="251">
        <v>-2449</v>
      </c>
      <c r="G134" s="251">
        <v>16102</v>
      </c>
      <c r="H134" s="252"/>
      <c r="I134" s="253"/>
    </row>
    <row r="135" spans="1:9" ht="12.75">
      <c r="A135" s="250"/>
      <c r="B135" s="557" t="s">
        <v>297</v>
      </c>
      <c r="C135" s="557"/>
      <c r="D135" s="557"/>
      <c r="E135" s="557"/>
      <c r="F135" s="251">
        <v>-2449</v>
      </c>
      <c r="G135" s="251">
        <v>16102</v>
      </c>
      <c r="H135" s="252"/>
      <c r="I135" s="253"/>
    </row>
    <row r="136" spans="1:9" ht="12.75">
      <c r="A136" s="255"/>
      <c r="B136" s="557" t="s">
        <v>298</v>
      </c>
      <c r="C136" s="557"/>
      <c r="D136" s="557"/>
      <c r="E136" s="557"/>
      <c r="F136" s="251"/>
      <c r="G136" s="251"/>
      <c r="H136" s="252"/>
      <c r="I136" s="253"/>
    </row>
    <row r="137" spans="1:9" ht="12.75">
      <c r="A137" s="250" t="s">
        <v>90</v>
      </c>
      <c r="B137" s="557" t="s">
        <v>299</v>
      </c>
      <c r="C137" s="557"/>
      <c r="D137" s="557"/>
      <c r="E137" s="557"/>
      <c r="F137" s="251"/>
      <c r="G137" s="251"/>
      <c r="H137" s="252"/>
      <c r="I137" s="253"/>
    </row>
    <row r="138" spans="1:9" ht="12.75">
      <c r="A138" s="250" t="s">
        <v>91</v>
      </c>
      <c r="B138" s="557" t="s">
        <v>300</v>
      </c>
      <c r="C138" s="557"/>
      <c r="D138" s="557"/>
      <c r="E138" s="557"/>
      <c r="F138" s="251"/>
      <c r="G138" s="251"/>
      <c r="H138" s="252"/>
      <c r="I138" s="253"/>
    </row>
    <row r="139" spans="1:9" ht="12.75">
      <c r="A139" s="250" t="s">
        <v>92</v>
      </c>
      <c r="B139" s="557" t="s">
        <v>301</v>
      </c>
      <c r="C139" s="557"/>
      <c r="D139" s="557"/>
      <c r="E139" s="557"/>
      <c r="F139" s="251"/>
      <c r="G139" s="251"/>
      <c r="H139" s="252"/>
      <c r="I139" s="253"/>
    </row>
    <row r="140" spans="1:9" ht="12.75">
      <c r="A140" s="254" t="s">
        <v>4</v>
      </c>
      <c r="B140" s="558" t="s">
        <v>302</v>
      </c>
      <c r="C140" s="558"/>
      <c r="D140" s="558"/>
      <c r="E140" s="558"/>
      <c r="F140" s="251">
        <f>SUM(F134+F137+F139+F138)</f>
        <v>-2449</v>
      </c>
      <c r="G140" s="251">
        <v>16102</v>
      </c>
      <c r="H140" s="252"/>
      <c r="I140" s="253"/>
    </row>
    <row r="141" spans="1:9" ht="12.75">
      <c r="A141" s="254" t="s">
        <v>303</v>
      </c>
      <c r="B141" s="558" t="s">
        <v>304</v>
      </c>
      <c r="C141" s="558"/>
      <c r="D141" s="558"/>
      <c r="E141" s="558"/>
      <c r="F141" s="251">
        <f>SUM(F133+F140)</f>
        <v>42707</v>
      </c>
      <c r="G141" s="251">
        <v>67439</v>
      </c>
      <c r="H141" s="252"/>
      <c r="I141" s="253"/>
    </row>
    <row r="142" spans="1:9" ht="12.75">
      <c r="A142" s="250" t="s">
        <v>93</v>
      </c>
      <c r="B142" s="557" t="s">
        <v>305</v>
      </c>
      <c r="C142" s="557"/>
      <c r="D142" s="557"/>
      <c r="E142" s="557"/>
      <c r="F142" s="251"/>
      <c r="G142" s="251"/>
      <c r="H142" s="252"/>
      <c r="I142" s="253"/>
    </row>
    <row r="143" spans="1:9" ht="12.75">
      <c r="A143" s="250" t="s">
        <v>94</v>
      </c>
      <c r="B143" s="557" t="s">
        <v>306</v>
      </c>
      <c r="C143" s="557"/>
      <c r="D143" s="557"/>
      <c r="E143" s="557"/>
      <c r="F143" s="251"/>
      <c r="G143" s="251"/>
      <c r="H143" s="252"/>
      <c r="I143" s="253"/>
    </row>
    <row r="144" spans="1:9" ht="12.75">
      <c r="A144" s="250" t="s">
        <v>158</v>
      </c>
      <c r="B144" s="557" t="s">
        <v>307</v>
      </c>
      <c r="C144" s="557"/>
      <c r="D144" s="557"/>
      <c r="E144" s="557"/>
      <c r="F144" s="251"/>
      <c r="G144" s="251"/>
      <c r="H144" s="252"/>
      <c r="I144" s="253"/>
    </row>
    <row r="145" spans="1:9" ht="12.75">
      <c r="A145" s="250" t="s">
        <v>159</v>
      </c>
      <c r="B145" s="557" t="s">
        <v>308</v>
      </c>
      <c r="C145" s="557"/>
      <c r="D145" s="557"/>
      <c r="E145" s="557"/>
      <c r="F145" s="251"/>
      <c r="G145" s="251"/>
      <c r="H145" s="252"/>
      <c r="I145" s="253"/>
    </row>
    <row r="146" spans="1:9" ht="12.75">
      <c r="A146" s="254" t="s">
        <v>3</v>
      </c>
      <c r="B146" s="558" t="s">
        <v>309</v>
      </c>
      <c r="C146" s="558"/>
      <c r="D146" s="558"/>
      <c r="E146" s="558"/>
      <c r="F146" s="251"/>
      <c r="G146" s="251"/>
      <c r="H146" s="252"/>
      <c r="I146" s="253"/>
    </row>
    <row r="147" spans="1:9" ht="12.75">
      <c r="A147" s="250" t="s">
        <v>160</v>
      </c>
      <c r="B147" s="557" t="s">
        <v>260</v>
      </c>
      <c r="C147" s="557"/>
      <c r="D147" s="557"/>
      <c r="E147" s="557"/>
      <c r="F147" s="251"/>
      <c r="G147" s="251"/>
      <c r="H147" s="252"/>
      <c r="I147" s="253"/>
    </row>
    <row r="148" spans="1:9" ht="12.75">
      <c r="A148" s="250" t="s">
        <v>161</v>
      </c>
      <c r="B148" s="557" t="s">
        <v>310</v>
      </c>
      <c r="C148" s="557"/>
      <c r="D148" s="557"/>
      <c r="E148" s="557"/>
      <c r="F148" s="251"/>
      <c r="G148" s="251"/>
      <c r="H148" s="252"/>
      <c r="I148" s="253"/>
    </row>
    <row r="149" spans="1:9" ht="12.75">
      <c r="A149" s="250" t="s">
        <v>162</v>
      </c>
      <c r="B149" s="557" t="s">
        <v>311</v>
      </c>
      <c r="C149" s="557"/>
      <c r="D149" s="557"/>
      <c r="E149" s="557"/>
      <c r="F149" s="251">
        <v>4393</v>
      </c>
      <c r="G149" s="251">
        <v>2093</v>
      </c>
      <c r="H149" s="252"/>
      <c r="I149" s="253"/>
    </row>
    <row r="150" spans="1:9" ht="12.75">
      <c r="A150" s="250"/>
      <c r="B150" s="557" t="s">
        <v>312</v>
      </c>
      <c r="C150" s="557"/>
      <c r="D150" s="557"/>
      <c r="E150" s="557"/>
      <c r="F150" s="251">
        <v>4393</v>
      </c>
      <c r="G150" s="251">
        <v>2093</v>
      </c>
      <c r="H150" s="252"/>
      <c r="I150" s="253"/>
    </row>
    <row r="151" spans="1:9" ht="12.75">
      <c r="A151" s="250"/>
      <c r="B151" s="557" t="s">
        <v>313</v>
      </c>
      <c r="C151" s="557"/>
      <c r="D151" s="557"/>
      <c r="E151" s="557"/>
      <c r="F151" s="251"/>
      <c r="G151" s="251"/>
      <c r="H151" s="252"/>
      <c r="I151" s="253"/>
    </row>
    <row r="152" spans="1:9" ht="12.75">
      <c r="A152" s="250" t="s">
        <v>163</v>
      </c>
      <c r="B152" s="557" t="s">
        <v>314</v>
      </c>
      <c r="C152" s="557"/>
      <c r="D152" s="557"/>
      <c r="E152" s="557"/>
      <c r="F152" s="251">
        <v>1290</v>
      </c>
      <c r="G152" s="251">
        <v>2348</v>
      </c>
      <c r="H152" s="252"/>
      <c r="I152" s="253"/>
    </row>
    <row r="153" spans="1:9" ht="12.75">
      <c r="A153" s="250"/>
      <c r="B153" s="557" t="s">
        <v>315</v>
      </c>
      <c r="C153" s="557"/>
      <c r="D153" s="557"/>
      <c r="E153" s="557"/>
      <c r="F153" s="251"/>
      <c r="G153" s="251"/>
      <c r="H153" s="252"/>
      <c r="I153" s="253"/>
    </row>
    <row r="154" spans="1:9" ht="12.75">
      <c r="A154" s="250"/>
      <c r="B154" s="557" t="s">
        <v>316</v>
      </c>
      <c r="C154" s="557"/>
      <c r="D154" s="557"/>
      <c r="E154" s="557"/>
      <c r="F154" s="251"/>
      <c r="G154" s="251"/>
      <c r="H154" s="252"/>
      <c r="I154" s="253"/>
    </row>
    <row r="155" spans="1:9" ht="12.75">
      <c r="A155" s="250"/>
      <c r="B155" s="557" t="s">
        <v>317</v>
      </c>
      <c r="C155" s="557"/>
      <c r="D155" s="557"/>
      <c r="E155" s="557"/>
      <c r="F155" s="251"/>
      <c r="G155" s="251"/>
      <c r="H155" s="252"/>
      <c r="I155" s="253"/>
    </row>
    <row r="156" spans="1:9" ht="12.75">
      <c r="A156" s="250"/>
      <c r="B156" s="557" t="s">
        <v>318</v>
      </c>
      <c r="C156" s="557"/>
      <c r="D156" s="557"/>
      <c r="E156" s="557"/>
      <c r="F156" s="251"/>
      <c r="G156" s="251"/>
      <c r="H156" s="252"/>
      <c r="I156" s="253"/>
    </row>
    <row r="157" spans="1:9" ht="12.75">
      <c r="A157" s="254" t="s">
        <v>4</v>
      </c>
      <c r="B157" s="558" t="s">
        <v>319</v>
      </c>
      <c r="C157" s="558"/>
      <c r="D157" s="558"/>
      <c r="E157" s="558"/>
      <c r="F157" s="251">
        <f>SUM(F147+F148+F149+F152)</f>
        <v>5683</v>
      </c>
      <c r="G157" s="251">
        <v>4441</v>
      </c>
      <c r="H157" s="252"/>
      <c r="I157" s="253"/>
    </row>
    <row r="158" spans="1:9" ht="12.75">
      <c r="A158" s="250" t="s">
        <v>164</v>
      </c>
      <c r="B158" s="557" t="s">
        <v>320</v>
      </c>
      <c r="C158" s="557"/>
      <c r="D158" s="557"/>
      <c r="E158" s="557"/>
      <c r="F158" s="251"/>
      <c r="G158" s="251"/>
      <c r="H158" s="252"/>
      <c r="I158" s="253"/>
    </row>
    <row r="159" spans="1:9" ht="12.75">
      <c r="A159" s="250" t="s">
        <v>165</v>
      </c>
      <c r="B159" s="557" t="s">
        <v>321</v>
      </c>
      <c r="C159" s="557"/>
      <c r="D159" s="557"/>
      <c r="E159" s="557"/>
      <c r="F159" s="251">
        <v>2072</v>
      </c>
      <c r="G159" s="251">
        <v>2072</v>
      </c>
      <c r="H159" s="252"/>
      <c r="I159" s="253"/>
    </row>
    <row r="160" spans="1:9" ht="12.75">
      <c r="A160" s="250" t="s">
        <v>166</v>
      </c>
      <c r="B160" s="557" t="s">
        <v>322</v>
      </c>
      <c r="C160" s="557"/>
      <c r="D160" s="557"/>
      <c r="E160" s="557"/>
      <c r="F160" s="251"/>
      <c r="G160" s="251"/>
      <c r="H160" s="252"/>
      <c r="I160" s="253"/>
    </row>
    <row r="161" spans="1:9" ht="12.75">
      <c r="A161" s="250" t="s">
        <v>167</v>
      </c>
      <c r="B161" s="557" t="s">
        <v>323</v>
      </c>
      <c r="C161" s="557"/>
      <c r="D161" s="557"/>
      <c r="E161" s="557"/>
      <c r="F161" s="251"/>
      <c r="G161" s="251"/>
      <c r="H161" s="252"/>
      <c r="I161" s="253"/>
    </row>
    <row r="162" spans="1:9" ht="12.75">
      <c r="A162" s="250"/>
      <c r="B162" s="557" t="s">
        <v>324</v>
      </c>
      <c r="C162" s="557"/>
      <c r="D162" s="557"/>
      <c r="E162" s="557"/>
      <c r="F162" s="251"/>
      <c r="G162" s="251"/>
      <c r="H162" s="252"/>
      <c r="I162" s="253"/>
    </row>
    <row r="163" spans="1:9" ht="12.75">
      <c r="A163" s="250"/>
      <c r="B163" s="568" t="s">
        <v>325</v>
      </c>
      <c r="C163" s="568"/>
      <c r="D163" s="568"/>
      <c r="E163" s="568"/>
      <c r="F163" s="251"/>
      <c r="G163" s="251"/>
      <c r="H163" s="252"/>
      <c r="I163" s="253"/>
    </row>
    <row r="164" spans="1:9" ht="12.75">
      <c r="A164" s="254" t="s">
        <v>5</v>
      </c>
      <c r="B164" s="558" t="s">
        <v>326</v>
      </c>
      <c r="C164" s="558"/>
      <c r="D164" s="558"/>
      <c r="E164" s="558"/>
      <c r="F164" s="251">
        <f>SUM(F159:F163)</f>
        <v>2072</v>
      </c>
      <c r="G164" s="251">
        <v>2072</v>
      </c>
      <c r="H164" s="252"/>
      <c r="I164" s="253"/>
    </row>
    <row r="165" spans="1:9" ht="12.75">
      <c r="A165" s="254" t="s">
        <v>327</v>
      </c>
      <c r="B165" s="558" t="s">
        <v>328</v>
      </c>
      <c r="C165" s="558"/>
      <c r="D165" s="558"/>
      <c r="E165" s="558"/>
      <c r="F165" s="251">
        <f>SUM(F146+F157+F164)</f>
        <v>7755</v>
      </c>
      <c r="G165" s="251">
        <v>6513</v>
      </c>
      <c r="H165" s="252"/>
      <c r="I165" s="253"/>
    </row>
    <row r="166" spans="1:9" ht="13.5" thickBot="1">
      <c r="A166" s="273"/>
      <c r="B166" s="564" t="s">
        <v>329</v>
      </c>
      <c r="C166" s="564"/>
      <c r="D166" s="564"/>
      <c r="E166" s="564"/>
      <c r="F166" s="266">
        <f>SUM(F141+F125+F165)</f>
        <v>2050456</v>
      </c>
      <c r="G166" s="266">
        <v>1408724</v>
      </c>
      <c r="H166" s="252"/>
      <c r="I166" s="253"/>
    </row>
    <row r="167" ht="13.5" thickTop="1"/>
    <row r="169" spans="1:7" ht="12.75">
      <c r="A169" s="565"/>
      <c r="B169" s="565"/>
      <c r="C169" s="565"/>
      <c r="D169" s="565"/>
      <c r="E169" s="565"/>
      <c r="F169" s="565"/>
      <c r="G169" s="565"/>
    </row>
  </sheetData>
  <mergeCells count="120">
    <mergeCell ref="B166:E166"/>
    <mergeCell ref="A169:G169"/>
    <mergeCell ref="B162:E162"/>
    <mergeCell ref="B163:E163"/>
    <mergeCell ref="B164:E164"/>
    <mergeCell ref="B165:E165"/>
    <mergeCell ref="B158:E158"/>
    <mergeCell ref="B159:E159"/>
    <mergeCell ref="B160:E160"/>
    <mergeCell ref="B161:E161"/>
    <mergeCell ref="B154:E154"/>
    <mergeCell ref="B155:E155"/>
    <mergeCell ref="B156:E156"/>
    <mergeCell ref="B157:E157"/>
    <mergeCell ref="B150:E150"/>
    <mergeCell ref="B151:E151"/>
    <mergeCell ref="B152:E152"/>
    <mergeCell ref="B153:E153"/>
    <mergeCell ref="B146:E146"/>
    <mergeCell ref="B147:E147"/>
    <mergeCell ref="B148:E148"/>
    <mergeCell ref="B149:E149"/>
    <mergeCell ref="B142:E142"/>
    <mergeCell ref="B143:E143"/>
    <mergeCell ref="B144:E144"/>
    <mergeCell ref="B145:E145"/>
    <mergeCell ref="B138:E138"/>
    <mergeCell ref="B139:E139"/>
    <mergeCell ref="B140:E140"/>
    <mergeCell ref="B141:E141"/>
    <mergeCell ref="B134:E134"/>
    <mergeCell ref="B135:E135"/>
    <mergeCell ref="B136:E136"/>
    <mergeCell ref="B137:E137"/>
    <mergeCell ref="B130:E130"/>
    <mergeCell ref="B131:E131"/>
    <mergeCell ref="B132:E132"/>
    <mergeCell ref="B133:E133"/>
    <mergeCell ref="B126:E126"/>
    <mergeCell ref="B127:E127"/>
    <mergeCell ref="B128:E128"/>
    <mergeCell ref="B129:E129"/>
    <mergeCell ref="B122:E122"/>
    <mergeCell ref="B123:E123"/>
    <mergeCell ref="B124:E124"/>
    <mergeCell ref="B125:E125"/>
    <mergeCell ref="F115:G115"/>
    <mergeCell ref="A119:C119"/>
    <mergeCell ref="F119:G119"/>
    <mergeCell ref="A120:A121"/>
    <mergeCell ref="B120:E121"/>
    <mergeCell ref="B76:E76"/>
    <mergeCell ref="B77:E77"/>
    <mergeCell ref="B78:E78"/>
    <mergeCell ref="A113:H113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B53:E53"/>
    <mergeCell ref="B54:E54"/>
    <mergeCell ref="A56:G56"/>
    <mergeCell ref="F59:G59"/>
    <mergeCell ref="B49:E49"/>
    <mergeCell ref="B50:E50"/>
    <mergeCell ref="B51:E51"/>
    <mergeCell ref="B52:E52"/>
    <mergeCell ref="B45:E45"/>
    <mergeCell ref="B46:E46"/>
    <mergeCell ref="B47:E47"/>
    <mergeCell ref="B48:E48"/>
    <mergeCell ref="B41:E41"/>
    <mergeCell ref="B42:E42"/>
    <mergeCell ref="B43:E43"/>
    <mergeCell ref="B44:E44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A9:A10"/>
    <mergeCell ref="B9:E10"/>
    <mergeCell ref="B11:E11"/>
    <mergeCell ref="B12:E12"/>
    <mergeCell ref="F1:G1"/>
    <mergeCell ref="A4:G4"/>
    <mergeCell ref="A5:G5"/>
    <mergeCell ref="A8:C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4"/>
  <sheetViews>
    <sheetView workbookViewId="0" topLeftCell="A1">
      <selection activeCell="A22" sqref="A1:R2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6.28125" style="0" customWidth="1"/>
    <col min="13" max="13" width="8.57421875" style="0" customWidth="1"/>
    <col min="14" max="14" width="7.140625" style="0" customWidth="1"/>
    <col min="15" max="15" width="8.8515625" style="0" customWidth="1"/>
    <col min="16" max="16" width="7.00390625" style="0" customWidth="1"/>
    <col min="17" max="17" width="7.421875" style="0" customWidth="1"/>
  </cols>
  <sheetData>
    <row r="1" spans="15:18" ht="12.75">
      <c r="O1" s="582" t="s">
        <v>330</v>
      </c>
      <c r="P1" s="582"/>
      <c r="Q1" s="582"/>
      <c r="R1" s="582"/>
    </row>
    <row r="5" spans="1:18" ht="12.75">
      <c r="A5" s="583" t="s">
        <v>416</v>
      </c>
      <c r="B5" s="583"/>
      <c r="C5" s="583"/>
      <c r="D5" s="583"/>
      <c r="E5" s="583"/>
      <c r="F5" s="583"/>
      <c r="G5" s="583"/>
      <c r="H5" s="583"/>
      <c r="I5" s="583"/>
      <c r="J5" s="583"/>
      <c r="K5" s="583"/>
      <c r="L5" s="583"/>
      <c r="M5" s="583"/>
      <c r="N5" s="583"/>
      <c r="O5" s="583"/>
      <c r="P5" s="583"/>
      <c r="Q5" s="583"/>
      <c r="R5" s="583"/>
    </row>
    <row r="6" spans="1:18" ht="16.5" customHeight="1">
      <c r="A6" s="583" t="s">
        <v>331</v>
      </c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</row>
    <row r="7" spans="1:18" ht="16.5" customHeight="1">
      <c r="A7" s="583" t="s">
        <v>332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</row>
    <row r="8" spans="1:18" ht="12.75" customHeight="1">
      <c r="A8" s="274"/>
      <c r="B8" s="274"/>
      <c r="C8" s="274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  <c r="P8" s="274"/>
      <c r="Q8" s="274"/>
      <c r="R8" s="274"/>
    </row>
    <row r="11" spans="17:18" ht="13.5" thickBot="1">
      <c r="Q11" s="577" t="s">
        <v>0</v>
      </c>
      <c r="R11" s="577"/>
    </row>
    <row r="12" spans="1:18" ht="13.5" thickTop="1">
      <c r="A12" s="578" t="s">
        <v>1</v>
      </c>
      <c r="B12" s="580" t="s">
        <v>333</v>
      </c>
      <c r="C12" s="580"/>
      <c r="D12" s="580" t="s">
        <v>334</v>
      </c>
      <c r="E12" s="581" t="s">
        <v>335</v>
      </c>
      <c r="F12" s="581"/>
      <c r="G12" s="580" t="s">
        <v>336</v>
      </c>
      <c r="H12" s="574" t="s">
        <v>337</v>
      </c>
      <c r="I12" s="574"/>
      <c r="J12" s="574"/>
      <c r="K12" s="580" t="s">
        <v>338</v>
      </c>
      <c r="L12" s="574" t="s">
        <v>339</v>
      </c>
      <c r="M12" s="574"/>
      <c r="N12" s="574"/>
      <c r="O12" s="580" t="s">
        <v>340</v>
      </c>
      <c r="P12" s="574" t="s">
        <v>145</v>
      </c>
      <c r="Q12" s="574"/>
      <c r="R12" s="575"/>
    </row>
    <row r="13" spans="1:18" ht="20.25" customHeight="1">
      <c r="A13" s="579"/>
      <c r="B13" s="572"/>
      <c r="C13" s="572"/>
      <c r="D13" s="572"/>
      <c r="E13" s="576" t="s">
        <v>341</v>
      </c>
      <c r="F13" s="576" t="s">
        <v>342</v>
      </c>
      <c r="G13" s="572"/>
      <c r="H13" s="572" t="s">
        <v>343</v>
      </c>
      <c r="I13" s="572" t="s">
        <v>344</v>
      </c>
      <c r="J13" s="572" t="s">
        <v>345</v>
      </c>
      <c r="K13" s="572"/>
      <c r="L13" s="572" t="s">
        <v>346</v>
      </c>
      <c r="M13" s="572" t="s">
        <v>344</v>
      </c>
      <c r="N13" s="572" t="s">
        <v>347</v>
      </c>
      <c r="O13" s="572"/>
      <c r="P13" s="572" t="s">
        <v>348</v>
      </c>
      <c r="Q13" s="572" t="s">
        <v>349</v>
      </c>
      <c r="R13" s="573" t="s">
        <v>350</v>
      </c>
    </row>
    <row r="14" spans="1:18" ht="17.25" customHeight="1">
      <c r="A14" s="579"/>
      <c r="B14" s="572"/>
      <c r="C14" s="572"/>
      <c r="D14" s="572"/>
      <c r="E14" s="576"/>
      <c r="F14" s="576"/>
      <c r="G14" s="572"/>
      <c r="H14" s="572"/>
      <c r="I14" s="572"/>
      <c r="J14" s="572"/>
      <c r="K14" s="572"/>
      <c r="L14" s="572"/>
      <c r="M14" s="572"/>
      <c r="N14" s="572"/>
      <c r="O14" s="572"/>
      <c r="P14" s="572"/>
      <c r="Q14" s="572"/>
      <c r="R14" s="573"/>
    </row>
    <row r="15" spans="1:18" ht="12.75">
      <c r="A15" s="275" t="s">
        <v>42</v>
      </c>
      <c r="B15" s="569" t="s">
        <v>151</v>
      </c>
      <c r="C15" s="569"/>
      <c r="D15" s="276">
        <v>3503</v>
      </c>
      <c r="E15" s="276"/>
      <c r="F15" s="276">
        <v>-206</v>
      </c>
      <c r="G15" s="276">
        <f>SUM(D15:F15)</f>
        <v>3297</v>
      </c>
      <c r="H15" s="276"/>
      <c r="I15" s="276"/>
      <c r="J15" s="276"/>
      <c r="K15" s="276">
        <v>3297</v>
      </c>
      <c r="L15" s="276"/>
      <c r="M15" s="276"/>
      <c r="N15" s="276"/>
      <c r="O15" s="276">
        <v>3297</v>
      </c>
      <c r="P15" s="276"/>
      <c r="Q15" s="276"/>
      <c r="R15" s="277"/>
    </row>
    <row r="16" spans="1:18" ht="12.75">
      <c r="A16" s="275"/>
      <c r="B16" s="569"/>
      <c r="C16" s="569"/>
      <c r="D16" s="276"/>
      <c r="E16" s="276"/>
      <c r="F16" s="276"/>
      <c r="G16" s="276"/>
      <c r="H16" s="276"/>
      <c r="I16" s="276"/>
      <c r="J16" s="276"/>
      <c r="K16" s="276"/>
      <c r="L16" s="276"/>
      <c r="M16" s="276"/>
      <c r="N16" s="276"/>
      <c r="O16" s="276"/>
      <c r="P16" s="276"/>
      <c r="Q16" s="276"/>
      <c r="R16" s="277"/>
    </row>
    <row r="17" spans="1:18" ht="12.75">
      <c r="A17" s="275"/>
      <c r="B17" s="571"/>
      <c r="C17" s="571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7"/>
    </row>
    <row r="18" spans="1:18" ht="12.75">
      <c r="A18" s="275"/>
      <c r="B18" s="571"/>
      <c r="C18" s="571"/>
      <c r="D18" s="276"/>
      <c r="E18" s="276"/>
      <c r="F18" s="276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7"/>
    </row>
    <row r="19" spans="1:18" ht="12.75">
      <c r="A19" s="275"/>
      <c r="B19" s="571"/>
      <c r="C19" s="571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7"/>
    </row>
    <row r="20" spans="1:18" ht="16.5" customHeight="1">
      <c r="A20" s="275"/>
      <c r="B20" s="569"/>
      <c r="C20" s="569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7"/>
    </row>
    <row r="21" spans="1:18" ht="16.5" customHeight="1">
      <c r="A21" s="275"/>
      <c r="B21" s="569"/>
      <c r="C21" s="569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7"/>
    </row>
    <row r="22" spans="1:18" ht="16.5" customHeight="1" thickBot="1">
      <c r="A22" s="219"/>
      <c r="B22" s="570" t="s">
        <v>207</v>
      </c>
      <c r="C22" s="570"/>
      <c r="D22" s="195">
        <f>D15</f>
        <v>3503</v>
      </c>
      <c r="E22" s="195">
        <f>E15</f>
        <v>0</v>
      </c>
      <c r="F22" s="195">
        <f>F15</f>
        <v>-206</v>
      </c>
      <c r="G22" s="195">
        <f>G15</f>
        <v>3297</v>
      </c>
      <c r="H22" s="195"/>
      <c r="I22" s="195"/>
      <c r="J22" s="195"/>
      <c r="K22" s="195">
        <f>K15</f>
        <v>3297</v>
      </c>
      <c r="L22" s="195"/>
      <c r="M22" s="195"/>
      <c r="N22" s="195"/>
      <c r="O22" s="195">
        <f>O15</f>
        <v>3297</v>
      </c>
      <c r="P22" s="195"/>
      <c r="Q22" s="195"/>
      <c r="R22" s="278"/>
    </row>
    <row r="23" ht="13.5" thickTop="1"/>
    <row r="34" ht="18.75" customHeight="1">
      <c r="A34" s="24"/>
    </row>
  </sheetData>
  <mergeCells count="34">
    <mergeCell ref="O1:R1"/>
    <mergeCell ref="A5:R5"/>
    <mergeCell ref="A6:R6"/>
    <mergeCell ref="A7:R7"/>
    <mergeCell ref="Q11:R11"/>
    <mergeCell ref="A12:A14"/>
    <mergeCell ref="B12:C14"/>
    <mergeCell ref="D12:D14"/>
    <mergeCell ref="E12:F12"/>
    <mergeCell ref="G12:G14"/>
    <mergeCell ref="H12:J12"/>
    <mergeCell ref="K12:K14"/>
    <mergeCell ref="L12:N12"/>
    <mergeCell ref="O12:O14"/>
    <mergeCell ref="P12:R12"/>
    <mergeCell ref="E13:E14"/>
    <mergeCell ref="F13:F14"/>
    <mergeCell ref="H13:H14"/>
    <mergeCell ref="I13:I14"/>
    <mergeCell ref="J13:J14"/>
    <mergeCell ref="L13:L14"/>
    <mergeCell ref="M13:M14"/>
    <mergeCell ref="N13:N14"/>
    <mergeCell ref="P13:P14"/>
    <mergeCell ref="Q13:Q14"/>
    <mergeCell ref="R13:R14"/>
    <mergeCell ref="B15:C15"/>
    <mergeCell ref="B16:C16"/>
    <mergeCell ref="B21:C21"/>
    <mergeCell ref="B22:C22"/>
    <mergeCell ref="B17:C17"/>
    <mergeCell ref="B18:C18"/>
    <mergeCell ref="B19:C19"/>
    <mergeCell ref="B20:C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50"/>
  <sheetViews>
    <sheetView tabSelected="1" workbookViewId="0" topLeftCell="A1">
      <selection activeCell="A37" sqref="A1:G37"/>
    </sheetView>
  </sheetViews>
  <sheetFormatPr defaultColWidth="9.140625" defaultRowHeight="12.75"/>
  <cols>
    <col min="1" max="1" width="3.7109375" style="0" customWidth="1"/>
    <col min="2" max="2" width="11.28125" style="0" customWidth="1"/>
    <col min="3" max="3" width="10.57421875" style="0" customWidth="1"/>
    <col min="4" max="4" width="13.140625" style="0" customWidth="1"/>
    <col min="5" max="5" width="15.7109375" style="0" customWidth="1"/>
    <col min="6" max="6" width="14.140625" style="0" customWidth="1"/>
    <col min="7" max="7" width="8.7109375" style="0" customWidth="1"/>
    <col min="8" max="8" width="12.140625" style="0" customWidth="1"/>
  </cols>
  <sheetData>
    <row r="2" spans="7:8" ht="12.75">
      <c r="G2" s="3" t="s">
        <v>351</v>
      </c>
      <c r="H2" s="3"/>
    </row>
    <row r="3" ht="12.75">
      <c r="H3" s="3"/>
    </row>
    <row r="4" ht="12.75">
      <c r="H4" s="3"/>
    </row>
    <row r="5" spans="1:8" ht="13.5" customHeight="1">
      <c r="A5" s="381" t="s">
        <v>412</v>
      </c>
      <c r="B5" s="381"/>
      <c r="C5" s="381"/>
      <c r="D5" s="381"/>
      <c r="E5" s="381"/>
      <c r="F5" s="381"/>
      <c r="G5" s="381"/>
      <c r="H5" s="101"/>
    </row>
    <row r="6" spans="1:8" ht="16.5" customHeight="1">
      <c r="A6" s="381" t="s">
        <v>406</v>
      </c>
      <c r="B6" s="381"/>
      <c r="C6" s="381"/>
      <c r="D6" s="381"/>
      <c r="E6" s="381"/>
      <c r="F6" s="381"/>
      <c r="G6" s="381"/>
      <c r="H6" s="101"/>
    </row>
    <row r="7" spans="2:8" ht="12.75" customHeight="1">
      <c r="B7" s="2"/>
      <c r="C7" s="2"/>
      <c r="D7" s="2"/>
      <c r="E7" s="2"/>
      <c r="F7" s="2"/>
      <c r="G7" s="2"/>
      <c r="H7" s="2"/>
    </row>
    <row r="10" spans="7:8" ht="13.5" thickBot="1">
      <c r="G10" s="279" t="s">
        <v>0</v>
      </c>
      <c r="H10" s="238"/>
    </row>
    <row r="11" spans="1:8" ht="16.5" customHeight="1" thickTop="1">
      <c r="A11" s="584" t="s">
        <v>1</v>
      </c>
      <c r="B11" s="394" t="s">
        <v>2</v>
      </c>
      <c r="C11" s="394"/>
      <c r="D11" s="394"/>
      <c r="E11" s="394"/>
      <c r="F11" s="586" t="s">
        <v>352</v>
      </c>
      <c r="G11" s="587"/>
      <c r="H11" s="5"/>
    </row>
    <row r="12" spans="1:7" ht="16.5" customHeight="1">
      <c r="A12" s="585"/>
      <c r="B12" s="395"/>
      <c r="C12" s="395"/>
      <c r="D12" s="395"/>
      <c r="E12" s="395"/>
      <c r="F12" s="588"/>
      <c r="G12" s="589"/>
    </row>
    <row r="13" spans="1:7" ht="15" customHeight="1">
      <c r="A13" s="140" t="s">
        <v>42</v>
      </c>
      <c r="B13" s="590" t="s">
        <v>353</v>
      </c>
      <c r="C13" s="590"/>
      <c r="D13" s="590"/>
      <c r="E13" s="590"/>
      <c r="F13" s="280">
        <v>68901</v>
      </c>
      <c r="G13" s="281"/>
    </row>
    <row r="14" spans="1:7" ht="15" customHeight="1">
      <c r="A14" s="140" t="s">
        <v>43</v>
      </c>
      <c r="B14" s="361" t="s">
        <v>354</v>
      </c>
      <c r="C14" s="361"/>
      <c r="D14" s="361"/>
      <c r="E14" s="361"/>
      <c r="F14" s="282">
        <v>0</v>
      </c>
      <c r="G14" s="283"/>
    </row>
    <row r="15" spans="1:7" ht="15" customHeight="1">
      <c r="A15" s="140" t="s">
        <v>53</v>
      </c>
      <c r="B15" s="460" t="s">
        <v>355</v>
      </c>
      <c r="C15" s="460"/>
      <c r="D15" s="460"/>
      <c r="E15" s="460"/>
      <c r="F15" s="284">
        <f>SUM(F13:F14)</f>
        <v>68901</v>
      </c>
      <c r="G15" s="281"/>
    </row>
    <row r="16" spans="1:7" ht="15" customHeight="1">
      <c r="A16" s="140" t="s">
        <v>64</v>
      </c>
      <c r="B16" s="361" t="s">
        <v>356</v>
      </c>
      <c r="C16" s="361"/>
      <c r="D16" s="361"/>
      <c r="E16" s="361"/>
      <c r="F16" s="282"/>
      <c r="G16" s="283"/>
    </row>
    <row r="17" spans="1:7" ht="15" customHeight="1">
      <c r="A17" s="140" t="s">
        <v>66</v>
      </c>
      <c r="B17" s="361" t="s">
        <v>357</v>
      </c>
      <c r="C17" s="361"/>
      <c r="D17" s="361"/>
      <c r="E17" s="361"/>
      <c r="F17" s="284"/>
      <c r="G17" s="281"/>
    </row>
    <row r="18" spans="1:7" ht="15" customHeight="1">
      <c r="A18" s="140" t="s">
        <v>72</v>
      </c>
      <c r="B18" s="361" t="s">
        <v>358</v>
      </c>
      <c r="C18" s="361"/>
      <c r="D18" s="361"/>
      <c r="E18" s="361"/>
      <c r="F18" s="282">
        <v>610</v>
      </c>
      <c r="G18" s="283"/>
    </row>
    <row r="19" spans="1:7" ht="15" customHeight="1">
      <c r="A19" s="140" t="s">
        <v>74</v>
      </c>
      <c r="B19" s="361" t="s">
        <v>359</v>
      </c>
      <c r="C19" s="361"/>
      <c r="D19" s="361"/>
      <c r="E19" s="361"/>
      <c r="F19" s="284">
        <v>-2072</v>
      </c>
      <c r="G19" s="281"/>
    </row>
    <row r="20" spans="1:7" ht="15" customHeight="1">
      <c r="A20" s="140" t="s">
        <v>75</v>
      </c>
      <c r="B20" s="361" t="s">
        <v>360</v>
      </c>
      <c r="C20" s="361"/>
      <c r="D20" s="361"/>
      <c r="E20" s="361"/>
      <c r="F20" s="282"/>
      <c r="G20" s="283"/>
    </row>
    <row r="21" spans="1:7" ht="15" customHeight="1">
      <c r="A21" s="140" t="s">
        <v>76</v>
      </c>
      <c r="B21" s="361" t="s">
        <v>361</v>
      </c>
      <c r="C21" s="361"/>
      <c r="D21" s="361"/>
      <c r="E21" s="361"/>
      <c r="F21" s="284"/>
      <c r="G21" s="281"/>
    </row>
    <row r="22" spans="1:7" ht="15" customHeight="1">
      <c r="A22" s="137" t="s">
        <v>90</v>
      </c>
      <c r="B22" s="443" t="s">
        <v>362</v>
      </c>
      <c r="C22" s="443"/>
      <c r="D22" s="443"/>
      <c r="E22" s="443"/>
      <c r="F22" s="282"/>
      <c r="G22" s="283"/>
    </row>
    <row r="23" spans="1:7" ht="15" customHeight="1">
      <c r="A23" s="140"/>
      <c r="B23" s="460" t="s">
        <v>363</v>
      </c>
      <c r="C23" s="460"/>
      <c r="D23" s="460"/>
      <c r="E23" s="460"/>
      <c r="F23" s="284">
        <f>SUM(F16:F21)</f>
        <v>-1462</v>
      </c>
      <c r="G23" s="281"/>
    </row>
    <row r="24" spans="1:7" ht="15" customHeight="1">
      <c r="A24" s="285" t="s">
        <v>91</v>
      </c>
      <c r="B24" s="369" t="s">
        <v>364</v>
      </c>
      <c r="C24" s="369"/>
      <c r="D24" s="369"/>
      <c r="E24" s="369"/>
      <c r="F24" s="282">
        <v>31491</v>
      </c>
      <c r="G24" s="283"/>
    </row>
    <row r="25" spans="1:7" ht="15" customHeight="1">
      <c r="A25" s="286" t="s">
        <v>92</v>
      </c>
      <c r="B25" s="361" t="s">
        <v>365</v>
      </c>
      <c r="C25" s="361"/>
      <c r="D25" s="361"/>
      <c r="E25" s="361"/>
      <c r="F25" s="284">
        <v>16102</v>
      </c>
      <c r="G25" s="281"/>
    </row>
    <row r="26" spans="1:7" ht="15" customHeight="1">
      <c r="A26" s="286" t="s">
        <v>93</v>
      </c>
      <c r="B26" s="460" t="s">
        <v>366</v>
      </c>
      <c r="C26" s="460"/>
      <c r="D26" s="460"/>
      <c r="E26" s="460"/>
      <c r="F26" s="282">
        <f>SUM(F15+F23-F24-F25)</f>
        <v>19846</v>
      </c>
      <c r="G26" s="283"/>
    </row>
    <row r="27" spans="1:7" ht="15" customHeight="1">
      <c r="A27" s="286" t="s">
        <v>94</v>
      </c>
      <c r="B27" s="361" t="s">
        <v>367</v>
      </c>
      <c r="C27" s="361"/>
      <c r="D27" s="361"/>
      <c r="E27" s="361"/>
      <c r="F27" s="284"/>
      <c r="G27" s="281"/>
    </row>
    <row r="28" spans="1:7" ht="15" customHeight="1">
      <c r="A28" s="286" t="s">
        <v>158</v>
      </c>
      <c r="B28" s="361" t="s">
        <v>368</v>
      </c>
      <c r="C28" s="361"/>
      <c r="D28" s="361"/>
      <c r="E28" s="361"/>
      <c r="F28" s="282">
        <v>0</v>
      </c>
      <c r="G28" s="283"/>
    </row>
    <row r="29" spans="1:7" ht="15" customHeight="1">
      <c r="A29" s="286" t="s">
        <v>159</v>
      </c>
      <c r="B29" s="361" t="s">
        <v>369</v>
      </c>
      <c r="C29" s="361"/>
      <c r="D29" s="361"/>
      <c r="E29" s="361"/>
      <c r="F29" s="284"/>
      <c r="G29" s="281"/>
    </row>
    <row r="30" spans="1:7" ht="15" customHeight="1">
      <c r="A30" s="286" t="s">
        <v>160</v>
      </c>
      <c r="B30" s="361" t="s">
        <v>370</v>
      </c>
      <c r="C30" s="361"/>
      <c r="D30" s="361"/>
      <c r="E30" s="361"/>
      <c r="F30" s="282">
        <v>281</v>
      </c>
      <c r="G30" s="283"/>
    </row>
    <row r="31" spans="1:7" ht="15" customHeight="1">
      <c r="A31" s="140" t="s">
        <v>161</v>
      </c>
      <c r="B31" s="383" t="s">
        <v>371</v>
      </c>
      <c r="C31" s="383"/>
      <c r="D31" s="383"/>
      <c r="E31" s="383"/>
      <c r="F31" s="284"/>
      <c r="G31" s="281"/>
    </row>
    <row r="32" spans="1:7" ht="15" customHeight="1">
      <c r="A32" s="140" t="s">
        <v>162</v>
      </c>
      <c r="B32" s="460" t="s">
        <v>372</v>
      </c>
      <c r="C32" s="460"/>
      <c r="D32" s="460"/>
      <c r="E32" s="460"/>
      <c r="F32" s="282">
        <f>SUM(F26:F31)</f>
        <v>20127</v>
      </c>
      <c r="G32" s="283"/>
    </row>
    <row r="33" spans="1:7" ht="15" customHeight="1">
      <c r="A33" s="133" t="s">
        <v>163</v>
      </c>
      <c r="B33" s="414" t="s">
        <v>373</v>
      </c>
      <c r="C33" s="414"/>
      <c r="D33" s="414"/>
      <c r="E33" s="414"/>
      <c r="F33" s="287"/>
      <c r="G33" s="288"/>
    </row>
    <row r="34" spans="1:7" ht="12.75" customHeight="1">
      <c r="A34" s="285"/>
      <c r="B34" s="369" t="s">
        <v>374</v>
      </c>
      <c r="C34" s="369"/>
      <c r="D34" s="369"/>
      <c r="E34" s="369"/>
      <c r="F34" s="289"/>
      <c r="G34" s="290"/>
    </row>
    <row r="35" spans="1:7" ht="15" customHeight="1">
      <c r="A35" s="137" t="s">
        <v>164</v>
      </c>
      <c r="B35" s="340" t="s">
        <v>375</v>
      </c>
      <c r="C35" s="340"/>
      <c r="D35" s="340"/>
      <c r="E35" s="340"/>
      <c r="F35" s="282"/>
      <c r="G35" s="283"/>
    </row>
    <row r="36" spans="1:7" ht="12.75">
      <c r="A36" s="291"/>
      <c r="B36" s="591" t="s">
        <v>376</v>
      </c>
      <c r="C36" s="591"/>
      <c r="D36" s="591"/>
      <c r="E36" s="591"/>
      <c r="F36" s="282"/>
      <c r="G36" s="283"/>
    </row>
    <row r="37" spans="1:10" ht="16.5" customHeight="1" thickBot="1">
      <c r="A37" s="307" t="s">
        <v>165</v>
      </c>
      <c r="B37" s="593" t="s">
        <v>377</v>
      </c>
      <c r="C37" s="593"/>
      <c r="D37" s="593"/>
      <c r="E37" s="593"/>
      <c r="F37" s="305">
        <f>SUM(F32)</f>
        <v>20127</v>
      </c>
      <c r="G37" s="306"/>
      <c r="H37" s="308"/>
      <c r="I37" s="5"/>
      <c r="J37" s="5"/>
    </row>
    <row r="38" spans="1:7" ht="15" customHeight="1" thickTop="1">
      <c r="A38" s="292"/>
      <c r="B38" s="592"/>
      <c r="C38" s="592"/>
      <c r="D38" s="592"/>
      <c r="E38" s="592"/>
      <c r="F38" s="173"/>
      <c r="G38" s="173"/>
    </row>
    <row r="39" spans="1:7" ht="12.75">
      <c r="A39" s="293"/>
      <c r="B39" s="592"/>
      <c r="C39" s="592"/>
      <c r="D39" s="592"/>
      <c r="E39" s="592"/>
      <c r="F39" s="173"/>
      <c r="G39" s="173"/>
    </row>
    <row r="40" spans="1:7" ht="15" customHeight="1">
      <c r="A40" s="292"/>
      <c r="B40" s="592"/>
      <c r="C40" s="592"/>
      <c r="D40" s="592"/>
      <c r="E40" s="592"/>
      <c r="F40" s="173"/>
      <c r="G40" s="173"/>
    </row>
    <row r="41" spans="1:7" ht="15" customHeight="1">
      <c r="A41" s="292"/>
      <c r="B41" s="592"/>
      <c r="C41" s="592"/>
      <c r="D41" s="592"/>
      <c r="E41" s="592"/>
      <c r="F41" s="173"/>
      <c r="G41" s="173"/>
    </row>
    <row r="50" spans="1:7" ht="12.75">
      <c r="A50" s="368"/>
      <c r="B50" s="368"/>
      <c r="C50" s="368"/>
      <c r="D50" s="368"/>
      <c r="E50" s="368"/>
      <c r="F50" s="368"/>
      <c r="G50" s="368"/>
    </row>
  </sheetData>
  <mergeCells count="35">
    <mergeCell ref="B41:E41"/>
    <mergeCell ref="A50:G50"/>
    <mergeCell ref="B37:E37"/>
    <mergeCell ref="B38:E38"/>
    <mergeCell ref="B39:E39"/>
    <mergeCell ref="B40:E40"/>
    <mergeCell ref="B33:E33"/>
    <mergeCell ref="B34:E34"/>
    <mergeCell ref="B35:E35"/>
    <mergeCell ref="B36:E36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B17:E17"/>
    <mergeCell ref="B18:E18"/>
    <mergeCell ref="B19:E19"/>
    <mergeCell ref="B20:E20"/>
    <mergeCell ref="B13:E13"/>
    <mergeCell ref="B14:E14"/>
    <mergeCell ref="B15:E15"/>
    <mergeCell ref="B16:E16"/>
    <mergeCell ref="A5:G5"/>
    <mergeCell ref="A6:G6"/>
    <mergeCell ref="A11:A12"/>
    <mergeCell ref="B11:E12"/>
    <mergeCell ref="F11:G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8"/>
  <sheetViews>
    <sheetView workbookViewId="0" topLeftCell="A1">
      <selection activeCell="A82" sqref="A1:I82"/>
    </sheetView>
  </sheetViews>
  <sheetFormatPr defaultColWidth="9.140625" defaultRowHeight="12.75"/>
  <cols>
    <col min="1" max="1" width="3.7109375" style="0" customWidth="1"/>
    <col min="4" max="4" width="12.8515625" style="0" customWidth="1"/>
    <col min="5" max="5" width="3.28125" style="0" customWidth="1"/>
    <col min="6" max="6" width="10.8515625" style="0" customWidth="1"/>
    <col min="7" max="7" width="10.7109375" style="0" customWidth="1"/>
    <col min="8" max="8" width="10.7109375" style="322" customWidth="1"/>
    <col min="9" max="9" width="14.57421875" style="0" customWidth="1"/>
  </cols>
  <sheetData>
    <row r="1" spans="1:9" ht="16.5">
      <c r="A1" s="420"/>
      <c r="B1" s="420"/>
      <c r="C1" s="420"/>
      <c r="D1" s="420"/>
      <c r="E1" s="420"/>
      <c r="F1" s="420"/>
      <c r="G1" s="420"/>
      <c r="H1" s="420"/>
      <c r="I1" s="420"/>
    </row>
    <row r="5" spans="6:9" ht="12.75">
      <c r="F5" s="379" t="s">
        <v>34</v>
      </c>
      <c r="G5" s="379"/>
      <c r="H5" s="379"/>
      <c r="I5" s="379"/>
    </row>
    <row r="6" spans="6:9" ht="12.75">
      <c r="F6" s="3"/>
      <c r="G6" s="3"/>
      <c r="H6" s="321"/>
      <c r="I6" s="3"/>
    </row>
    <row r="7" spans="6:9" ht="12.75">
      <c r="F7" s="3"/>
      <c r="G7" s="3"/>
      <c r="H7" s="321"/>
      <c r="I7" s="3"/>
    </row>
    <row r="8" ht="12.75">
      <c r="I8" s="1"/>
    </row>
    <row r="9" spans="1:9" ht="12.75">
      <c r="A9" s="381" t="s">
        <v>408</v>
      </c>
      <c r="B9" s="381"/>
      <c r="C9" s="381"/>
      <c r="D9" s="381"/>
      <c r="E9" s="381"/>
      <c r="F9" s="381"/>
      <c r="G9" s="381"/>
      <c r="H9" s="381"/>
      <c r="I9" s="381"/>
    </row>
    <row r="10" spans="1:9" ht="16.5" customHeight="1">
      <c r="A10" s="381" t="s">
        <v>386</v>
      </c>
      <c r="B10" s="381"/>
      <c r="C10" s="381"/>
      <c r="D10" s="381"/>
      <c r="E10" s="381"/>
      <c r="F10" s="381"/>
      <c r="G10" s="381"/>
      <c r="H10" s="381"/>
      <c r="I10" s="381"/>
    </row>
    <row r="11" spans="1:9" ht="12.75">
      <c r="A11" s="2"/>
      <c r="B11" s="2"/>
      <c r="C11" s="2"/>
      <c r="D11" s="2"/>
      <c r="E11" s="2"/>
      <c r="F11" s="2"/>
      <c r="G11" s="2"/>
      <c r="H11" s="323"/>
      <c r="I11" s="2"/>
    </row>
    <row r="12" spans="2:9" ht="12.75">
      <c r="B12" s="2"/>
      <c r="C12" s="2"/>
      <c r="D12" s="2"/>
      <c r="E12" s="2"/>
      <c r="F12" s="2"/>
      <c r="G12" s="2"/>
      <c r="H12" s="323"/>
      <c r="I12" s="2"/>
    </row>
    <row r="13" spans="3:9" ht="12.75">
      <c r="C13" s="2"/>
      <c r="D13" s="2"/>
      <c r="E13" s="2"/>
      <c r="F13" s="2"/>
      <c r="G13" s="2"/>
      <c r="H13" s="323"/>
      <c r="I13" s="2"/>
    </row>
    <row r="14" spans="7:9" ht="13.5" thickBot="1">
      <c r="G14" s="380" t="s">
        <v>0</v>
      </c>
      <c r="H14" s="380"/>
      <c r="I14" s="380"/>
    </row>
    <row r="15" spans="1:9" ht="13.5" thickTop="1">
      <c r="A15" s="336" t="s">
        <v>1</v>
      </c>
      <c r="B15" s="418" t="s">
        <v>2</v>
      </c>
      <c r="C15" s="330"/>
      <c r="D15" s="330"/>
      <c r="E15" s="331"/>
      <c r="F15" s="28" t="s">
        <v>35</v>
      </c>
      <c r="G15" s="28" t="s">
        <v>36</v>
      </c>
      <c r="H15" s="334" t="s">
        <v>37</v>
      </c>
      <c r="I15" s="335"/>
    </row>
    <row r="16" spans="1:9" ht="21.75" customHeight="1">
      <c r="A16" s="337"/>
      <c r="B16" s="419"/>
      <c r="C16" s="332"/>
      <c r="D16" s="332"/>
      <c r="E16" s="333"/>
      <c r="F16" s="402" t="s">
        <v>38</v>
      </c>
      <c r="G16" s="403"/>
      <c r="H16" s="324" t="s">
        <v>39</v>
      </c>
      <c r="I16" s="27" t="s">
        <v>40</v>
      </c>
    </row>
    <row r="17" spans="1:9" ht="16.5" customHeight="1">
      <c r="A17" s="417" t="s">
        <v>41</v>
      </c>
      <c r="B17" s="362"/>
      <c r="C17" s="362"/>
      <c r="D17" s="362"/>
      <c r="E17" s="363"/>
      <c r="F17" s="29"/>
      <c r="G17" s="29"/>
      <c r="H17" s="325"/>
      <c r="I17" s="31"/>
    </row>
    <row r="18" spans="1:9" s="36" customFormat="1" ht="12.75">
      <c r="A18" s="32" t="s">
        <v>42</v>
      </c>
      <c r="B18" s="382" t="s">
        <v>29</v>
      </c>
      <c r="C18" s="383"/>
      <c r="D18" s="383"/>
      <c r="E18" s="384"/>
      <c r="F18" s="33">
        <v>35400</v>
      </c>
      <c r="G18" s="33">
        <v>48569</v>
      </c>
      <c r="H18" s="317">
        <v>48837</v>
      </c>
      <c r="I18" s="35">
        <f>H18/G18*100</f>
        <v>100.55179229549714</v>
      </c>
    </row>
    <row r="19" spans="1:9" s="36" customFormat="1" ht="12.75" customHeight="1">
      <c r="A19" s="32" t="s">
        <v>43</v>
      </c>
      <c r="B19" s="382" t="s">
        <v>44</v>
      </c>
      <c r="C19" s="383"/>
      <c r="D19" s="383"/>
      <c r="E19" s="384"/>
      <c r="F19" s="33">
        <f>SUM(F20:F23)</f>
        <v>52877</v>
      </c>
      <c r="G19" s="33">
        <f>SUM(G20:G23)</f>
        <v>65212</v>
      </c>
      <c r="H19" s="317">
        <f>SUM(H20:H23)</f>
        <v>65393</v>
      </c>
      <c r="I19" s="35">
        <f>H19/G19*100</f>
        <v>100.27755627798565</v>
      </c>
    </row>
    <row r="20" spans="1:9" ht="12.75">
      <c r="A20" s="37" t="s">
        <v>45</v>
      </c>
      <c r="B20" s="408" t="s">
        <v>46</v>
      </c>
      <c r="C20" s="340"/>
      <c r="D20" s="340"/>
      <c r="E20" s="356"/>
      <c r="F20" s="155">
        <v>0</v>
      </c>
      <c r="G20" s="155">
        <v>0</v>
      </c>
      <c r="H20" s="318">
        <v>0</v>
      </c>
      <c r="I20" s="35">
        <v>0</v>
      </c>
    </row>
    <row r="21" spans="1:9" ht="12.75">
      <c r="A21" s="37" t="s">
        <v>47</v>
      </c>
      <c r="B21" s="408" t="s">
        <v>48</v>
      </c>
      <c r="C21" s="340"/>
      <c r="D21" s="340"/>
      <c r="E21" s="356"/>
      <c r="F21" s="155">
        <v>37800</v>
      </c>
      <c r="G21" s="155">
        <v>49570</v>
      </c>
      <c r="H21" s="318">
        <v>49897</v>
      </c>
      <c r="I21" s="35">
        <f>H21/G21*100</f>
        <v>100.6596731894291</v>
      </c>
    </row>
    <row r="22" spans="1:9" ht="12.75" customHeight="1">
      <c r="A22" s="37" t="s">
        <v>49</v>
      </c>
      <c r="B22" s="408" t="s">
        <v>50</v>
      </c>
      <c r="C22" s="340"/>
      <c r="D22" s="340"/>
      <c r="E22" s="356"/>
      <c r="F22" s="155">
        <v>14977</v>
      </c>
      <c r="G22" s="155">
        <v>14977</v>
      </c>
      <c r="H22" s="318">
        <v>14977</v>
      </c>
      <c r="I22" s="35">
        <f>H22/G22*100</f>
        <v>100</v>
      </c>
    </row>
    <row r="23" spans="1:9" ht="12.75">
      <c r="A23" s="40" t="s">
        <v>51</v>
      </c>
      <c r="B23" s="412" t="s">
        <v>52</v>
      </c>
      <c r="C23" s="369"/>
      <c r="D23" s="369"/>
      <c r="E23" s="360"/>
      <c r="F23" s="155">
        <v>100</v>
      </c>
      <c r="G23" s="155">
        <v>665</v>
      </c>
      <c r="H23" s="318">
        <v>519</v>
      </c>
      <c r="I23" s="35">
        <f>H23/G23*100</f>
        <v>78.04511278195488</v>
      </c>
    </row>
    <row r="24" spans="1:9" s="36" customFormat="1" ht="12.75">
      <c r="A24" s="43" t="s">
        <v>53</v>
      </c>
      <c r="B24" s="382" t="s">
        <v>14</v>
      </c>
      <c r="C24" s="383"/>
      <c r="D24" s="383"/>
      <c r="E24" s="384"/>
      <c r="F24" s="33">
        <f>SUM(F25:F29)</f>
        <v>14243</v>
      </c>
      <c r="G24" s="33">
        <f>SUM(G25:G29)</f>
        <v>18851</v>
      </c>
      <c r="H24" s="317">
        <f>SUM(H25:H29)</f>
        <v>19070</v>
      </c>
      <c r="I24" s="35">
        <f>H24/G24*100</f>
        <v>101.16174208264815</v>
      </c>
    </row>
    <row r="25" spans="1:9" ht="12.75">
      <c r="A25" s="37" t="s">
        <v>54</v>
      </c>
      <c r="B25" s="408" t="s">
        <v>55</v>
      </c>
      <c r="C25" s="340"/>
      <c r="D25" s="340"/>
      <c r="E25" s="356"/>
      <c r="F25" s="155">
        <v>14243</v>
      </c>
      <c r="G25" s="155">
        <v>18851</v>
      </c>
      <c r="H25" s="318">
        <v>19070</v>
      </c>
      <c r="I25" s="35">
        <f>H25/G25*100</f>
        <v>101.16174208264815</v>
      </c>
    </row>
    <row r="26" spans="1:9" ht="12.75">
      <c r="A26" s="37" t="s">
        <v>56</v>
      </c>
      <c r="B26" s="408" t="s">
        <v>57</v>
      </c>
      <c r="C26" s="340"/>
      <c r="D26" s="340"/>
      <c r="E26" s="356"/>
      <c r="F26" s="155">
        <v>0</v>
      </c>
      <c r="G26" s="155">
        <v>0</v>
      </c>
      <c r="H26" s="318">
        <v>0</v>
      </c>
      <c r="I26" s="35">
        <v>0</v>
      </c>
    </row>
    <row r="27" spans="1:9" ht="12.75">
      <c r="A27" s="37" t="s">
        <v>58</v>
      </c>
      <c r="B27" s="408" t="s">
        <v>59</v>
      </c>
      <c r="C27" s="415"/>
      <c r="D27" s="415"/>
      <c r="E27" s="416"/>
      <c r="F27" s="155">
        <v>0</v>
      </c>
      <c r="G27" s="155">
        <v>0</v>
      </c>
      <c r="H27" s="318">
        <v>0</v>
      </c>
      <c r="I27" s="35">
        <v>0</v>
      </c>
    </row>
    <row r="28" spans="1:9" ht="12.75">
      <c r="A28" s="37" t="s">
        <v>60</v>
      </c>
      <c r="B28" s="408" t="s">
        <v>61</v>
      </c>
      <c r="C28" s="415"/>
      <c r="D28" s="415"/>
      <c r="E28" s="416"/>
      <c r="F28" s="155">
        <v>0</v>
      </c>
      <c r="G28" s="155">
        <v>0</v>
      </c>
      <c r="H28" s="318">
        <v>0</v>
      </c>
      <c r="I28" s="35">
        <v>0</v>
      </c>
    </row>
    <row r="29" spans="1:9" ht="12.75">
      <c r="A29" s="37" t="s">
        <v>62</v>
      </c>
      <c r="B29" s="412" t="s">
        <v>63</v>
      </c>
      <c r="C29" s="352"/>
      <c r="D29" s="352"/>
      <c r="E29" s="353"/>
      <c r="F29" s="155">
        <v>0</v>
      </c>
      <c r="G29" s="155">
        <v>0</v>
      </c>
      <c r="H29" s="318">
        <v>0</v>
      </c>
      <c r="I29" s="35">
        <v>0</v>
      </c>
    </row>
    <row r="30" spans="1:9" s="36" customFormat="1" ht="12.75">
      <c r="A30" s="43" t="s">
        <v>64</v>
      </c>
      <c r="B30" s="382" t="s">
        <v>65</v>
      </c>
      <c r="C30" s="383"/>
      <c r="D30" s="383"/>
      <c r="E30" s="384"/>
      <c r="F30" s="33">
        <v>9000</v>
      </c>
      <c r="G30" s="33">
        <v>2480</v>
      </c>
      <c r="H30" s="317">
        <v>2484</v>
      </c>
      <c r="I30" s="35">
        <f>H30/G30*100</f>
        <v>100.16129032258065</v>
      </c>
    </row>
    <row r="31" spans="1:9" s="36" customFormat="1" ht="12.75">
      <c r="A31" s="45" t="s">
        <v>66</v>
      </c>
      <c r="B31" s="404" t="s">
        <v>16</v>
      </c>
      <c r="C31" s="351"/>
      <c r="D31" s="351"/>
      <c r="E31" s="405"/>
      <c r="F31" s="33">
        <f>SUM(F32:F34)</f>
        <v>16613</v>
      </c>
      <c r="G31" s="33">
        <f>SUM(G32:G34)</f>
        <v>13009</v>
      </c>
      <c r="H31" s="317">
        <f>SUM(H32:H34)</f>
        <v>14060</v>
      </c>
      <c r="I31" s="35">
        <f>H31/G31*100</f>
        <v>108.07902221538934</v>
      </c>
    </row>
    <row r="32" spans="1:9" ht="12.75">
      <c r="A32" s="48" t="s">
        <v>67</v>
      </c>
      <c r="B32" s="413" t="s">
        <v>68</v>
      </c>
      <c r="C32" s="414"/>
      <c r="D32" s="414"/>
      <c r="E32" s="347"/>
      <c r="F32" s="155">
        <v>15363</v>
      </c>
      <c r="G32" s="155">
        <v>10909</v>
      </c>
      <c r="H32" s="318">
        <v>11983</v>
      </c>
      <c r="I32" s="35">
        <f>H32/G32*100</f>
        <v>109.84508204235036</v>
      </c>
    </row>
    <row r="33" spans="1:9" ht="12.75">
      <c r="A33" s="37"/>
      <c r="B33" s="408" t="s">
        <v>69</v>
      </c>
      <c r="C33" s="340"/>
      <c r="D33" s="340"/>
      <c r="E33" s="356"/>
      <c r="F33" s="155">
        <v>0</v>
      </c>
      <c r="G33" s="155">
        <v>0</v>
      </c>
      <c r="H33" s="318">
        <v>0</v>
      </c>
      <c r="I33" s="35">
        <v>0</v>
      </c>
    </row>
    <row r="34" spans="1:9" ht="12.75">
      <c r="A34" s="37" t="s">
        <v>70</v>
      </c>
      <c r="B34" s="408" t="s">
        <v>71</v>
      </c>
      <c r="C34" s="340"/>
      <c r="D34" s="340"/>
      <c r="E34" s="356"/>
      <c r="F34" s="155">
        <v>1250</v>
      </c>
      <c r="G34" s="155">
        <v>2100</v>
      </c>
      <c r="H34" s="318">
        <v>2077</v>
      </c>
      <c r="I34" s="35">
        <v>0</v>
      </c>
    </row>
    <row r="35" spans="1:9" s="36" customFormat="1" ht="12.75">
      <c r="A35" s="43" t="s">
        <v>72</v>
      </c>
      <c r="B35" s="409" t="s">
        <v>73</v>
      </c>
      <c r="C35" s="410"/>
      <c r="D35" s="410"/>
      <c r="E35" s="411"/>
      <c r="F35" s="33">
        <v>25000</v>
      </c>
      <c r="G35" s="33">
        <v>0</v>
      </c>
      <c r="H35" s="317">
        <v>0</v>
      </c>
      <c r="I35" s="35">
        <v>0</v>
      </c>
    </row>
    <row r="36" spans="1:9" s="36" customFormat="1" ht="12.75">
      <c r="A36" s="45" t="s">
        <v>74</v>
      </c>
      <c r="B36" s="382" t="s">
        <v>30</v>
      </c>
      <c r="C36" s="383"/>
      <c r="D36" s="383"/>
      <c r="E36" s="384"/>
      <c r="F36" s="33">
        <v>225</v>
      </c>
      <c r="G36" s="33">
        <v>375</v>
      </c>
      <c r="H36" s="317">
        <v>417</v>
      </c>
      <c r="I36" s="35">
        <v>0</v>
      </c>
    </row>
    <row r="37" spans="1:9" s="36" customFormat="1" ht="12.75">
      <c r="A37" s="43" t="s">
        <v>75</v>
      </c>
      <c r="B37" s="382" t="s">
        <v>32</v>
      </c>
      <c r="C37" s="383"/>
      <c r="D37" s="383"/>
      <c r="E37" s="384"/>
      <c r="F37" s="33">
        <v>0</v>
      </c>
      <c r="G37" s="33">
        <v>0</v>
      </c>
      <c r="H37" s="317">
        <v>-74</v>
      </c>
      <c r="I37" s="35">
        <v>0</v>
      </c>
    </row>
    <row r="38" spans="1:9" s="36" customFormat="1" ht="12.75">
      <c r="A38" s="52" t="s">
        <v>76</v>
      </c>
      <c r="B38" s="385" t="s">
        <v>77</v>
      </c>
      <c r="C38" s="386"/>
      <c r="D38" s="386"/>
      <c r="E38" s="387"/>
      <c r="F38" s="33">
        <v>47003</v>
      </c>
      <c r="G38" s="33">
        <v>47003</v>
      </c>
      <c r="H38" s="317">
        <v>0</v>
      </c>
      <c r="I38" s="35">
        <v>0</v>
      </c>
    </row>
    <row r="39" spans="1:9" s="36" customFormat="1" ht="12.75">
      <c r="A39" s="45"/>
      <c r="B39" s="404" t="s">
        <v>78</v>
      </c>
      <c r="C39" s="351"/>
      <c r="D39" s="351"/>
      <c r="E39" s="405"/>
      <c r="F39" s="33">
        <v>0</v>
      </c>
      <c r="G39" s="33">
        <v>0</v>
      </c>
      <c r="H39" s="317">
        <v>0</v>
      </c>
      <c r="I39" s="35">
        <v>0</v>
      </c>
    </row>
    <row r="40" spans="1:9" ht="12.75" customHeight="1" thickBot="1">
      <c r="A40" s="55"/>
      <c r="B40" s="406" t="s">
        <v>79</v>
      </c>
      <c r="C40" s="407"/>
      <c r="D40" s="407"/>
      <c r="E40" s="407"/>
      <c r="F40" s="319">
        <f>SUM(F18+F19+F24+F30+F31+F35+F36+F37+F38)</f>
        <v>200361</v>
      </c>
      <c r="G40" s="320">
        <f>SUM(G38,G36,G35,G31,G30,G24,G19,G18)</f>
        <v>195499</v>
      </c>
      <c r="H40" s="326">
        <f>SUM(H18+H19+H24+H30+H31+H35+H36+H37+H38)</f>
        <v>150187</v>
      </c>
      <c r="I40" s="300">
        <f>H40/G40*100</f>
        <v>76.82238783830097</v>
      </c>
    </row>
    <row r="41" spans="1:9" ht="12.75" customHeight="1" thickTop="1">
      <c r="A41" s="58"/>
      <c r="B41" s="59"/>
      <c r="C41" s="59"/>
      <c r="D41" s="59"/>
      <c r="E41" s="59"/>
      <c r="F41" s="5"/>
      <c r="G41" s="5"/>
      <c r="H41" s="327"/>
      <c r="I41" s="5"/>
    </row>
    <row r="42" spans="1:9" ht="12.75" customHeight="1">
      <c r="A42" s="58"/>
      <c r="B42" s="59"/>
      <c r="C42" s="59"/>
      <c r="D42" s="59"/>
      <c r="E42" s="59"/>
      <c r="F42" s="5"/>
      <c r="G42" s="5"/>
      <c r="H42" s="327"/>
      <c r="I42" s="5"/>
    </row>
    <row r="43" spans="1:9" ht="12.75" customHeight="1">
      <c r="A43" s="58"/>
      <c r="B43" s="59"/>
      <c r="C43" s="59"/>
      <c r="D43" s="59"/>
      <c r="E43" s="59"/>
      <c r="F43" s="5"/>
      <c r="G43" s="5"/>
      <c r="H43" s="327"/>
      <c r="I43" s="5"/>
    </row>
    <row r="44" spans="1:9" ht="12.75" customHeight="1">
      <c r="A44" s="58"/>
      <c r="B44" s="59"/>
      <c r="C44" s="59"/>
      <c r="D44" s="59"/>
      <c r="E44" s="59"/>
      <c r="F44" s="5"/>
      <c r="G44" s="5"/>
      <c r="H44" s="327"/>
      <c r="I44" s="5"/>
    </row>
    <row r="45" spans="1:9" ht="12.75" customHeight="1">
      <c r="A45" s="58"/>
      <c r="B45" s="59"/>
      <c r="C45" s="59"/>
      <c r="D45" s="59"/>
      <c r="E45" s="59"/>
      <c r="F45" s="5"/>
      <c r="G45" s="5"/>
      <c r="H45" s="327"/>
      <c r="I45" s="5"/>
    </row>
    <row r="46" spans="1:9" ht="12.75" customHeight="1">
      <c r="A46" s="58"/>
      <c r="B46" s="59"/>
      <c r="C46" s="59"/>
      <c r="D46" s="59"/>
      <c r="E46" s="59"/>
      <c r="F46" s="5"/>
      <c r="G46" s="5"/>
      <c r="H46" s="327"/>
      <c r="I46" s="5"/>
    </row>
    <row r="47" spans="1:9" ht="12.75" customHeight="1">
      <c r="A47" s="58"/>
      <c r="B47" s="59"/>
      <c r="C47" s="59"/>
      <c r="D47" s="59"/>
      <c r="E47" s="59"/>
      <c r="F47" s="5"/>
      <c r="G47" s="5"/>
      <c r="H47" s="327"/>
      <c r="I47" s="5"/>
    </row>
    <row r="48" spans="1:9" ht="12.75" customHeight="1">
      <c r="A48" s="58"/>
      <c r="B48" s="59"/>
      <c r="C48" s="59"/>
      <c r="D48" s="59"/>
      <c r="E48" s="59"/>
      <c r="F48" s="5"/>
      <c r="G48" s="5"/>
      <c r="H48" s="327"/>
      <c r="I48" s="5"/>
    </row>
    <row r="49" spans="1:9" ht="12.75" customHeight="1">
      <c r="A49" s="58"/>
      <c r="B49" s="59"/>
      <c r="C49" s="59"/>
      <c r="D49" s="59"/>
      <c r="E49" s="59"/>
      <c r="F49" s="5"/>
      <c r="G49" s="5"/>
      <c r="H49" s="327"/>
      <c r="I49" s="5"/>
    </row>
    <row r="50" spans="1:9" ht="12.75" customHeight="1">
      <c r="A50" s="58"/>
      <c r="B50" s="59"/>
      <c r="C50" s="59"/>
      <c r="D50" s="59"/>
      <c r="E50" s="59"/>
      <c r="F50" s="5"/>
      <c r="G50" s="5"/>
      <c r="H50" s="327"/>
      <c r="I50" s="5"/>
    </row>
    <row r="51" spans="1:9" ht="12.75" customHeight="1">
      <c r="A51" s="58"/>
      <c r="B51" s="59"/>
      <c r="C51" s="59"/>
      <c r="D51" s="59"/>
      <c r="E51" s="59"/>
      <c r="F51" s="5"/>
      <c r="G51" s="5"/>
      <c r="H51" s="327"/>
      <c r="I51" s="5"/>
    </row>
    <row r="52" spans="1:9" ht="12.75" customHeight="1">
      <c r="A52" s="58"/>
      <c r="B52" s="59"/>
      <c r="C52" s="59"/>
      <c r="D52" s="59"/>
      <c r="E52" s="59"/>
      <c r="F52" s="5"/>
      <c r="G52" s="5"/>
      <c r="H52" s="327"/>
      <c r="I52" s="5"/>
    </row>
    <row r="55" spans="1:9" ht="12.75">
      <c r="A55" s="349"/>
      <c r="B55" s="349"/>
      <c r="C55" s="349"/>
      <c r="D55" s="349"/>
      <c r="E55" s="349"/>
      <c r="F55" s="349"/>
      <c r="G55" s="349"/>
      <c r="H55" s="349"/>
      <c r="I55" s="349"/>
    </row>
    <row r="56" spans="6:9" ht="12.75">
      <c r="F56" s="3"/>
      <c r="G56" s="3"/>
      <c r="H56" s="321"/>
      <c r="I56" s="60"/>
    </row>
    <row r="57" spans="6:9" ht="12.75">
      <c r="F57" s="3"/>
      <c r="G57" s="3"/>
      <c r="H57" s="321"/>
      <c r="I57" s="60"/>
    </row>
    <row r="58" ht="12.75">
      <c r="I58" s="3" t="s">
        <v>80</v>
      </c>
    </row>
    <row r="59" ht="42" customHeight="1"/>
    <row r="60" ht="13.5" thickBot="1">
      <c r="I60" s="61" t="s">
        <v>0</v>
      </c>
    </row>
    <row r="61" spans="1:9" ht="13.5" thickTop="1">
      <c r="A61" s="336" t="s">
        <v>1</v>
      </c>
      <c r="B61" s="330" t="s">
        <v>2</v>
      </c>
      <c r="C61" s="330"/>
      <c r="D61" s="330"/>
      <c r="E61" s="331"/>
      <c r="F61" s="28" t="s">
        <v>35</v>
      </c>
      <c r="G61" s="28" t="s">
        <v>36</v>
      </c>
      <c r="H61" s="334" t="s">
        <v>37</v>
      </c>
      <c r="I61" s="335"/>
    </row>
    <row r="62" spans="1:9" ht="21.75" customHeight="1">
      <c r="A62" s="337"/>
      <c r="B62" s="332"/>
      <c r="C62" s="332"/>
      <c r="D62" s="332"/>
      <c r="E62" s="333"/>
      <c r="F62" s="402" t="s">
        <v>38</v>
      </c>
      <c r="G62" s="403"/>
      <c r="H62" s="324" t="s">
        <v>39</v>
      </c>
      <c r="I62" s="27" t="s">
        <v>40</v>
      </c>
    </row>
    <row r="63" spans="1:9" ht="12.75">
      <c r="A63" s="344" t="s">
        <v>81</v>
      </c>
      <c r="B63" s="345"/>
      <c r="C63" s="345"/>
      <c r="D63" s="345"/>
      <c r="E63" s="346"/>
      <c r="F63" s="62"/>
      <c r="G63" s="62"/>
      <c r="H63" s="328"/>
      <c r="I63" s="63"/>
    </row>
    <row r="64" spans="1:9" s="36" customFormat="1" ht="12.75">
      <c r="A64" s="64"/>
      <c r="B64" s="383" t="s">
        <v>19</v>
      </c>
      <c r="C64" s="383"/>
      <c r="D64" s="383"/>
      <c r="E64" s="384"/>
      <c r="F64" s="65">
        <f>SUM(F65:F69)</f>
        <v>123341</v>
      </c>
      <c r="G64" s="65">
        <f>SUM(G65:G69)</f>
        <v>125064</v>
      </c>
      <c r="H64" s="329">
        <f>SUM(H65:H69)</f>
        <v>125168</v>
      </c>
      <c r="I64" s="66">
        <f>H64/G64*100</f>
        <v>100.08315742339921</v>
      </c>
    </row>
    <row r="65" spans="1:9" ht="12.75">
      <c r="A65" s="67" t="s">
        <v>42</v>
      </c>
      <c r="B65" s="347" t="s">
        <v>82</v>
      </c>
      <c r="C65" s="348"/>
      <c r="D65" s="348"/>
      <c r="E65" s="348"/>
      <c r="F65" s="68">
        <v>41251</v>
      </c>
      <c r="G65" s="68">
        <v>37832</v>
      </c>
      <c r="H65" s="69">
        <v>37240</v>
      </c>
      <c r="I65" s="66">
        <f aca="true" t="shared" si="0" ref="I65:I82">H65/G65*100</f>
        <v>98.43518714315923</v>
      </c>
    </row>
    <row r="66" spans="1:9" ht="12.75">
      <c r="A66" s="70" t="s">
        <v>43</v>
      </c>
      <c r="B66" s="356" t="s">
        <v>83</v>
      </c>
      <c r="C66" s="338"/>
      <c r="D66" s="338"/>
      <c r="E66" s="338"/>
      <c r="F66" s="71">
        <v>11341</v>
      </c>
      <c r="G66" s="71">
        <v>10206</v>
      </c>
      <c r="H66" s="72">
        <v>9691</v>
      </c>
      <c r="I66" s="294">
        <f t="shared" si="0"/>
        <v>94.95394865765236</v>
      </c>
    </row>
    <row r="67" spans="1:9" ht="12.75">
      <c r="A67" s="37" t="s">
        <v>53</v>
      </c>
      <c r="B67" s="356" t="s">
        <v>84</v>
      </c>
      <c r="C67" s="338"/>
      <c r="D67" s="338"/>
      <c r="E67" s="338"/>
      <c r="F67" s="71">
        <v>56220</v>
      </c>
      <c r="G67" s="71">
        <v>65437</v>
      </c>
      <c r="H67" s="72">
        <v>63846</v>
      </c>
      <c r="I67" s="294">
        <f t="shared" si="0"/>
        <v>97.56865381970445</v>
      </c>
    </row>
    <row r="68" spans="1:9" ht="12.75">
      <c r="A68" s="37" t="s">
        <v>64</v>
      </c>
      <c r="B68" s="356" t="s">
        <v>85</v>
      </c>
      <c r="C68" s="338"/>
      <c r="D68" s="338"/>
      <c r="E68" s="338"/>
      <c r="F68" s="71">
        <v>5676</v>
      </c>
      <c r="G68" s="71">
        <v>4251</v>
      </c>
      <c r="H68" s="72">
        <v>4115</v>
      </c>
      <c r="I68" s="294">
        <f t="shared" si="0"/>
        <v>96.80075276405552</v>
      </c>
    </row>
    <row r="69" spans="1:9" ht="12.75">
      <c r="A69" s="37" t="s">
        <v>66</v>
      </c>
      <c r="B69" s="356" t="s">
        <v>86</v>
      </c>
      <c r="C69" s="343"/>
      <c r="D69" s="343"/>
      <c r="E69" s="343"/>
      <c r="F69" s="71">
        <v>8853</v>
      </c>
      <c r="G69" s="71">
        <v>7338</v>
      </c>
      <c r="H69" s="72">
        <v>10276</v>
      </c>
      <c r="I69" s="295">
        <f t="shared" si="0"/>
        <v>140.03815753611337</v>
      </c>
    </row>
    <row r="70" spans="1:9" s="36" customFormat="1" ht="12.75">
      <c r="A70" s="73"/>
      <c r="B70" s="384" t="s">
        <v>20</v>
      </c>
      <c r="C70" s="391"/>
      <c r="D70" s="391"/>
      <c r="E70" s="391"/>
      <c r="F70" s="74">
        <f>SUM(F71:F75)</f>
        <v>22104</v>
      </c>
      <c r="G70" s="74">
        <f>SUM(G71:G75)</f>
        <v>3600</v>
      </c>
      <c r="H70" s="75">
        <f>SUM(H71:H75)</f>
        <v>2651</v>
      </c>
      <c r="I70" s="295">
        <f t="shared" si="0"/>
        <v>73.63888888888889</v>
      </c>
    </row>
    <row r="71" spans="1:9" ht="12.75">
      <c r="A71" s="67" t="s">
        <v>72</v>
      </c>
      <c r="B71" s="387" t="s">
        <v>87</v>
      </c>
      <c r="C71" s="339"/>
      <c r="D71" s="339"/>
      <c r="E71" s="339"/>
      <c r="F71" s="68">
        <v>16125</v>
      </c>
      <c r="G71" s="68">
        <v>2830</v>
      </c>
      <c r="H71" s="72">
        <v>2178</v>
      </c>
      <c r="I71" s="66">
        <f t="shared" si="0"/>
        <v>76.96113074204946</v>
      </c>
    </row>
    <row r="72" spans="1:9" ht="12.75">
      <c r="A72" s="70" t="s">
        <v>74</v>
      </c>
      <c r="B72" s="340" t="s">
        <v>88</v>
      </c>
      <c r="C72" s="340"/>
      <c r="D72" s="340"/>
      <c r="E72" s="356"/>
      <c r="F72" s="76">
        <v>4125</v>
      </c>
      <c r="G72" s="71">
        <v>220</v>
      </c>
      <c r="H72" s="72">
        <v>210</v>
      </c>
      <c r="I72" s="294">
        <f t="shared" si="0"/>
        <v>95.45454545454545</v>
      </c>
    </row>
    <row r="73" spans="1:9" ht="12.75">
      <c r="A73" s="70" t="s">
        <v>75</v>
      </c>
      <c r="B73" s="356" t="s">
        <v>89</v>
      </c>
      <c r="C73" s="338"/>
      <c r="D73" s="338"/>
      <c r="E73" s="338"/>
      <c r="F73" s="71">
        <v>1054</v>
      </c>
      <c r="G73" s="71">
        <v>250</v>
      </c>
      <c r="H73" s="72">
        <v>246</v>
      </c>
      <c r="I73" s="294">
        <f t="shared" si="0"/>
        <v>98.4</v>
      </c>
    </row>
    <row r="74" spans="1:9" s="36" customFormat="1" ht="12.75">
      <c r="A74" s="77" t="s">
        <v>76</v>
      </c>
      <c r="B74" s="341" t="s">
        <v>33</v>
      </c>
      <c r="C74" s="341"/>
      <c r="D74" s="341"/>
      <c r="E74" s="342"/>
      <c r="F74" s="78">
        <v>800</v>
      </c>
      <c r="G74" s="78">
        <v>300</v>
      </c>
      <c r="H74" s="79">
        <v>300</v>
      </c>
      <c r="I74" s="294">
        <f t="shared" si="0"/>
        <v>100</v>
      </c>
    </row>
    <row r="75" spans="1:9" s="36" customFormat="1" ht="12.75">
      <c r="A75" s="80" t="s">
        <v>90</v>
      </c>
      <c r="B75" s="351" t="s">
        <v>21</v>
      </c>
      <c r="C75" s="352"/>
      <c r="D75" s="352"/>
      <c r="E75" s="353"/>
      <c r="F75" s="81">
        <v>0</v>
      </c>
      <c r="G75" s="81">
        <v>0</v>
      </c>
      <c r="H75" s="82">
        <v>-283</v>
      </c>
      <c r="I75" s="295">
        <v>0</v>
      </c>
    </row>
    <row r="76" spans="1:9" s="36" customFormat="1" ht="12.75">
      <c r="A76" s="73"/>
      <c r="B76" s="383" t="s">
        <v>11</v>
      </c>
      <c r="C76" s="383"/>
      <c r="D76" s="383"/>
      <c r="E76" s="384"/>
      <c r="F76" s="74">
        <f>SUM(F77:F79)</f>
        <v>54916</v>
      </c>
      <c r="G76" s="74">
        <f>SUM(G77:G79)</f>
        <v>66835</v>
      </c>
      <c r="H76" s="75">
        <f>SUM(H77:H79)</f>
        <v>0</v>
      </c>
      <c r="I76" s="294">
        <f t="shared" si="0"/>
        <v>0</v>
      </c>
    </row>
    <row r="77" spans="1:9" ht="12.75">
      <c r="A77" s="70" t="s">
        <v>91</v>
      </c>
      <c r="B77" s="386" t="s">
        <v>26</v>
      </c>
      <c r="C77" s="354"/>
      <c r="D77" s="354"/>
      <c r="E77" s="355"/>
      <c r="F77" s="71">
        <v>54916</v>
      </c>
      <c r="G77" s="71">
        <v>66835</v>
      </c>
      <c r="H77" s="72">
        <v>0</v>
      </c>
      <c r="I77" s="66">
        <v>0</v>
      </c>
    </row>
    <row r="78" spans="1:9" ht="12.75" customHeight="1">
      <c r="A78" s="70" t="s">
        <v>92</v>
      </c>
      <c r="B78" s="356" t="s">
        <v>27</v>
      </c>
      <c r="C78" s="338"/>
      <c r="D78" s="338"/>
      <c r="E78" s="338"/>
      <c r="F78" s="71">
        <v>0</v>
      </c>
      <c r="G78" s="71">
        <v>0</v>
      </c>
      <c r="H78" s="72">
        <v>0</v>
      </c>
      <c r="I78" s="294">
        <v>0</v>
      </c>
    </row>
    <row r="79" spans="1:9" ht="12.75" customHeight="1">
      <c r="A79" s="83" t="s">
        <v>93</v>
      </c>
      <c r="B79" s="369" t="s">
        <v>28</v>
      </c>
      <c r="C79" s="369"/>
      <c r="D79" s="369"/>
      <c r="E79" s="360"/>
      <c r="F79" s="84">
        <v>0</v>
      </c>
      <c r="G79" s="84">
        <v>0</v>
      </c>
      <c r="H79" s="85">
        <v>0</v>
      </c>
      <c r="I79" s="294">
        <v>0</v>
      </c>
    </row>
    <row r="80" spans="1:9" ht="12.75" customHeight="1">
      <c r="A80" s="86" t="s">
        <v>94</v>
      </c>
      <c r="B80" s="361" t="s">
        <v>23</v>
      </c>
      <c r="C80" s="362"/>
      <c r="D80" s="362"/>
      <c r="E80" s="363"/>
      <c r="F80" s="87">
        <v>0</v>
      </c>
      <c r="G80" s="87">
        <v>0</v>
      </c>
      <c r="H80" s="88">
        <v>0</v>
      </c>
      <c r="I80" s="296">
        <v>0</v>
      </c>
    </row>
    <row r="81" spans="1:9" ht="12.75" customHeight="1">
      <c r="A81" s="70"/>
      <c r="B81" s="357" t="s">
        <v>95</v>
      </c>
      <c r="C81" s="358"/>
      <c r="D81" s="358"/>
      <c r="E81" s="358"/>
      <c r="F81" s="71">
        <f>SUM(F64,F70,F76)</f>
        <v>200361</v>
      </c>
      <c r="G81" s="71">
        <f>SUM(G64,G70,G77)</f>
        <v>195499</v>
      </c>
      <c r="H81" s="72">
        <f>SUM(H64+H70+H76+H80)</f>
        <v>127819</v>
      </c>
      <c r="I81" s="295">
        <f t="shared" si="0"/>
        <v>65.38089708898767</v>
      </c>
    </row>
    <row r="82" spans="1:9" s="36" customFormat="1" ht="13.5" thickBot="1">
      <c r="A82" s="89"/>
      <c r="B82" s="359" t="s">
        <v>96</v>
      </c>
      <c r="C82" s="359"/>
      <c r="D82" s="359"/>
      <c r="E82" s="350"/>
      <c r="F82" s="90">
        <v>20</v>
      </c>
      <c r="G82" s="91">
        <v>19</v>
      </c>
      <c r="H82" s="92">
        <v>19</v>
      </c>
      <c r="I82" s="93">
        <f t="shared" si="0"/>
        <v>100</v>
      </c>
    </row>
    <row r="83" ht="15" customHeight="1" thickTop="1"/>
    <row r="107" ht="12.75">
      <c r="I107" s="94"/>
    </row>
    <row r="108" spans="1:9" ht="12.75">
      <c r="A108" s="368"/>
      <c r="B108" s="368"/>
      <c r="C108" s="368"/>
      <c r="D108" s="368"/>
      <c r="E108" s="368"/>
      <c r="F108" s="368"/>
      <c r="G108" s="368"/>
      <c r="H108" s="368"/>
      <c r="I108" s="368"/>
    </row>
  </sheetData>
  <mergeCells count="59">
    <mergeCell ref="A1:I1"/>
    <mergeCell ref="F5:I5"/>
    <mergeCell ref="A9:I9"/>
    <mergeCell ref="A10:I10"/>
    <mergeCell ref="G14:I14"/>
    <mergeCell ref="A15:A16"/>
    <mergeCell ref="B15:E16"/>
    <mergeCell ref="H15:I15"/>
    <mergeCell ref="F16:G16"/>
    <mergeCell ref="A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A55:I55"/>
    <mergeCell ref="A61:A62"/>
    <mergeCell ref="B61:E62"/>
    <mergeCell ref="H61:I61"/>
    <mergeCell ref="F62:G62"/>
    <mergeCell ref="A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A108:I108"/>
    <mergeCell ref="B79:E79"/>
    <mergeCell ref="B80:E80"/>
    <mergeCell ref="B81:E81"/>
    <mergeCell ref="B82:E8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11"/>
  <sheetViews>
    <sheetView workbookViewId="0" topLeftCell="A1">
      <selection activeCell="A77" sqref="A1:J77"/>
    </sheetView>
  </sheetViews>
  <sheetFormatPr defaultColWidth="9.140625" defaultRowHeight="12.75"/>
  <cols>
    <col min="1" max="1" width="3.7109375" style="0" customWidth="1"/>
    <col min="5" max="5" width="8.7109375" style="0" customWidth="1"/>
    <col min="9" max="9" width="14.00390625" style="0" customWidth="1"/>
    <col min="10" max="10" width="3.7109375" style="0" customWidth="1"/>
  </cols>
  <sheetData>
    <row r="3" spans="1:10" ht="12.75">
      <c r="A3" s="96"/>
      <c r="B3" s="96"/>
      <c r="C3" s="96"/>
      <c r="D3" s="96"/>
      <c r="E3" s="421" t="s">
        <v>97</v>
      </c>
      <c r="F3" s="421"/>
      <c r="G3" s="421"/>
      <c r="H3" s="421"/>
      <c r="I3" s="421"/>
      <c r="J3" s="98"/>
    </row>
    <row r="4" spans="1:10" ht="12.75">
      <c r="A4" s="96"/>
      <c r="B4" s="96"/>
      <c r="C4" s="96"/>
      <c r="D4" s="96"/>
      <c r="E4" s="97"/>
      <c r="F4" s="97"/>
      <c r="G4" s="97"/>
      <c r="H4" s="97"/>
      <c r="I4" s="97"/>
      <c r="J4" s="98"/>
    </row>
    <row r="5" spans="1:10" ht="12.75">
      <c r="A5" s="96"/>
      <c r="B5" s="96"/>
      <c r="C5" s="96"/>
      <c r="D5" s="96"/>
      <c r="E5" s="97"/>
      <c r="F5" s="97"/>
      <c r="G5" s="97"/>
      <c r="H5" s="97"/>
      <c r="I5" s="97"/>
      <c r="J5" s="98"/>
    </row>
    <row r="6" spans="1:10" ht="12.75">
      <c r="A6" s="96"/>
      <c r="B6" s="96"/>
      <c r="C6" s="96"/>
      <c r="D6" s="96"/>
      <c r="E6" s="96"/>
      <c r="F6" s="96"/>
      <c r="G6" s="96"/>
      <c r="H6" s="96"/>
      <c r="I6" s="99"/>
      <c r="J6" s="1"/>
    </row>
    <row r="7" spans="1:10" ht="12.75">
      <c r="A7" s="422" t="s">
        <v>409</v>
      </c>
      <c r="B7" s="422"/>
      <c r="C7" s="422"/>
      <c r="D7" s="422"/>
      <c r="E7" s="422"/>
      <c r="F7" s="422"/>
      <c r="G7" s="422"/>
      <c r="H7" s="422"/>
      <c r="I7" s="422"/>
      <c r="J7" s="101"/>
    </row>
    <row r="8" spans="1:10" ht="16.5" customHeight="1">
      <c r="A8" s="422" t="s">
        <v>387</v>
      </c>
      <c r="B8" s="422"/>
      <c r="C8" s="422"/>
      <c r="D8" s="422"/>
      <c r="E8" s="422"/>
      <c r="F8" s="422"/>
      <c r="G8" s="422"/>
      <c r="H8" s="422"/>
      <c r="I8" s="422"/>
      <c r="J8" s="101"/>
    </row>
    <row r="9" spans="1:10" ht="12.75">
      <c r="A9" s="100"/>
      <c r="B9" s="100"/>
      <c r="C9" s="100"/>
      <c r="D9" s="100"/>
      <c r="E9" s="100"/>
      <c r="F9" s="100"/>
      <c r="G9" s="100"/>
      <c r="H9" s="100"/>
      <c r="I9" s="100"/>
      <c r="J9" s="101"/>
    </row>
    <row r="10" spans="1:9" ht="12.75">
      <c r="A10" s="96"/>
      <c r="B10" s="100"/>
      <c r="C10" s="100"/>
      <c r="D10" s="100"/>
      <c r="E10" s="100"/>
      <c r="F10" s="100"/>
      <c r="G10" s="100"/>
      <c r="H10" s="100"/>
      <c r="I10" s="100"/>
    </row>
    <row r="11" spans="1:9" ht="12.75">
      <c r="A11" s="96"/>
      <c r="B11" s="96"/>
      <c r="C11" s="100"/>
      <c r="D11" s="100"/>
      <c r="E11" s="100"/>
      <c r="F11" s="100"/>
      <c r="G11" s="100"/>
      <c r="H11" s="100"/>
      <c r="I11" s="100"/>
    </row>
    <row r="12" spans="1:9" ht="13.5" thickBot="1">
      <c r="A12" s="96"/>
      <c r="B12" s="96"/>
      <c r="C12" s="96"/>
      <c r="D12" s="96"/>
      <c r="E12" s="96"/>
      <c r="F12" s="96"/>
      <c r="G12" s="423" t="s">
        <v>0</v>
      </c>
      <c r="H12" s="423"/>
      <c r="I12" s="423"/>
    </row>
    <row r="13" spans="1:9" ht="16.5" customHeight="1" thickTop="1">
      <c r="A13" s="392" t="s">
        <v>1</v>
      </c>
      <c r="B13" s="394" t="s">
        <v>2</v>
      </c>
      <c r="C13" s="394"/>
      <c r="D13" s="394"/>
      <c r="E13" s="394"/>
      <c r="F13" s="102" t="s">
        <v>35</v>
      </c>
      <c r="G13" s="102" t="s">
        <v>36</v>
      </c>
      <c r="H13" s="424" t="s">
        <v>37</v>
      </c>
      <c r="I13" s="425"/>
    </row>
    <row r="14" spans="1:9" ht="21.75" customHeight="1">
      <c r="A14" s="393"/>
      <c r="B14" s="395"/>
      <c r="C14" s="395"/>
      <c r="D14" s="395"/>
      <c r="E14" s="395"/>
      <c r="F14" s="426" t="s">
        <v>98</v>
      </c>
      <c r="G14" s="427"/>
      <c r="H14" s="103" t="s">
        <v>39</v>
      </c>
      <c r="I14" s="104" t="s">
        <v>40</v>
      </c>
    </row>
    <row r="15" spans="1:9" ht="16.5" customHeight="1">
      <c r="A15" s="417" t="s">
        <v>41</v>
      </c>
      <c r="B15" s="362"/>
      <c r="C15" s="362"/>
      <c r="D15" s="362"/>
      <c r="E15" s="363"/>
      <c r="F15" s="29"/>
      <c r="G15" s="29"/>
      <c r="H15" s="30"/>
      <c r="I15" s="31"/>
    </row>
    <row r="16" spans="1:9" s="36" customFormat="1" ht="12.75">
      <c r="A16" s="10" t="s">
        <v>42</v>
      </c>
      <c r="B16" s="383" t="s">
        <v>29</v>
      </c>
      <c r="C16" s="383"/>
      <c r="D16" s="383"/>
      <c r="E16" s="384"/>
      <c r="F16" s="33">
        <v>35400</v>
      </c>
      <c r="G16" s="33">
        <v>48569</v>
      </c>
      <c r="H16" s="34">
        <v>48837</v>
      </c>
      <c r="I16" s="35">
        <f>H16/G16*100</f>
        <v>100.55179229549714</v>
      </c>
    </row>
    <row r="17" spans="1:9" s="36" customFormat="1" ht="12.75" customHeight="1">
      <c r="A17" s="10" t="s">
        <v>43</v>
      </c>
      <c r="B17" s="383" t="s">
        <v>44</v>
      </c>
      <c r="C17" s="383"/>
      <c r="D17" s="383"/>
      <c r="E17" s="384"/>
      <c r="F17" s="33">
        <v>52877</v>
      </c>
      <c r="G17" s="33">
        <f>SUM(G18:G21)</f>
        <v>65212</v>
      </c>
      <c r="H17" s="34">
        <f>SUM(H18:H21)</f>
        <v>65393</v>
      </c>
      <c r="I17" s="297">
        <f aca="true" t="shared" si="0" ref="I17:I38">H17/G17*100</f>
        <v>100.27755627798565</v>
      </c>
    </row>
    <row r="18" spans="1:9" ht="12.75">
      <c r="A18" s="105" t="s">
        <v>45</v>
      </c>
      <c r="B18" s="428" t="s">
        <v>46</v>
      </c>
      <c r="C18" s="428"/>
      <c r="D18" s="428"/>
      <c r="E18" s="429"/>
      <c r="F18" s="38">
        <v>0</v>
      </c>
      <c r="G18" s="38">
        <v>0</v>
      </c>
      <c r="H18" s="39">
        <v>0</v>
      </c>
      <c r="I18" s="297">
        <v>0</v>
      </c>
    </row>
    <row r="19" spans="1:9" ht="12.75">
      <c r="A19" s="105" t="s">
        <v>47</v>
      </c>
      <c r="B19" s="428" t="s">
        <v>48</v>
      </c>
      <c r="C19" s="428"/>
      <c r="D19" s="428"/>
      <c r="E19" s="429"/>
      <c r="F19" s="38">
        <v>37800</v>
      </c>
      <c r="G19" s="38">
        <v>49570</v>
      </c>
      <c r="H19" s="39">
        <v>49897</v>
      </c>
      <c r="I19" s="299">
        <f t="shared" si="0"/>
        <v>100.6596731894291</v>
      </c>
    </row>
    <row r="20" spans="1:9" ht="12.75" customHeight="1">
      <c r="A20" s="105" t="s">
        <v>49</v>
      </c>
      <c r="B20" s="428" t="s">
        <v>50</v>
      </c>
      <c r="C20" s="428"/>
      <c r="D20" s="428"/>
      <c r="E20" s="429"/>
      <c r="F20" s="38">
        <v>14977</v>
      </c>
      <c r="G20" s="38">
        <v>14977</v>
      </c>
      <c r="H20" s="39">
        <v>14977</v>
      </c>
      <c r="I20" s="299">
        <f t="shared" si="0"/>
        <v>100</v>
      </c>
    </row>
    <row r="21" spans="1:9" ht="12.75">
      <c r="A21" s="106" t="s">
        <v>51</v>
      </c>
      <c r="B21" s="430" t="s">
        <v>52</v>
      </c>
      <c r="C21" s="430"/>
      <c r="D21" s="430"/>
      <c r="E21" s="431"/>
      <c r="F21" s="41">
        <v>100</v>
      </c>
      <c r="G21" s="41">
        <v>665</v>
      </c>
      <c r="H21" s="42">
        <v>519</v>
      </c>
      <c r="I21" s="298">
        <f t="shared" si="0"/>
        <v>78.04511278195488</v>
      </c>
    </row>
    <row r="22" spans="1:9" s="36" customFormat="1" ht="12.75">
      <c r="A22" s="7" t="s">
        <v>53</v>
      </c>
      <c r="B22" s="383" t="s">
        <v>14</v>
      </c>
      <c r="C22" s="383"/>
      <c r="D22" s="383"/>
      <c r="E22" s="384"/>
      <c r="F22" s="33">
        <f>SUM(F23:F27)</f>
        <v>14243</v>
      </c>
      <c r="G22" s="33">
        <f>SUM(G23:G27)</f>
        <v>18851</v>
      </c>
      <c r="H22" s="34">
        <f>SUM(H23:H27)</f>
        <v>19070</v>
      </c>
      <c r="I22" s="299">
        <f t="shared" si="0"/>
        <v>101.16174208264815</v>
      </c>
    </row>
    <row r="23" spans="1:9" ht="12.75">
      <c r="A23" s="105" t="s">
        <v>54</v>
      </c>
      <c r="B23" s="340" t="s">
        <v>55</v>
      </c>
      <c r="C23" s="340"/>
      <c r="D23" s="340"/>
      <c r="E23" s="356"/>
      <c r="F23" s="38">
        <v>14243</v>
      </c>
      <c r="G23" s="38">
        <v>18851</v>
      </c>
      <c r="H23" s="39">
        <v>19070</v>
      </c>
      <c r="I23" s="297">
        <f t="shared" si="0"/>
        <v>101.16174208264815</v>
      </c>
    </row>
    <row r="24" spans="1:9" ht="12.75">
      <c r="A24" s="105" t="s">
        <v>56</v>
      </c>
      <c r="B24" s="340" t="s">
        <v>57</v>
      </c>
      <c r="C24" s="340"/>
      <c r="D24" s="340"/>
      <c r="E24" s="356"/>
      <c r="F24" s="38">
        <v>0</v>
      </c>
      <c r="G24" s="38">
        <v>0</v>
      </c>
      <c r="H24" s="39">
        <v>0</v>
      </c>
      <c r="I24" s="299">
        <v>0</v>
      </c>
    </row>
    <row r="25" spans="1:9" ht="12.75">
      <c r="A25" s="105" t="s">
        <v>58</v>
      </c>
      <c r="B25" s="340" t="s">
        <v>59</v>
      </c>
      <c r="C25" s="415"/>
      <c r="D25" s="415"/>
      <c r="E25" s="416"/>
      <c r="F25" s="44">
        <v>0</v>
      </c>
      <c r="G25" s="38">
        <v>0</v>
      </c>
      <c r="H25" s="39">
        <v>0</v>
      </c>
      <c r="I25" s="299">
        <v>0</v>
      </c>
    </row>
    <row r="26" spans="1:9" ht="12.75">
      <c r="A26" s="105" t="s">
        <v>60</v>
      </c>
      <c r="B26" s="340" t="s">
        <v>61</v>
      </c>
      <c r="C26" s="415"/>
      <c r="D26" s="415"/>
      <c r="E26" s="416"/>
      <c r="F26" s="38">
        <v>0</v>
      </c>
      <c r="G26" s="38">
        <v>0</v>
      </c>
      <c r="H26" s="39">
        <v>0</v>
      </c>
      <c r="I26" s="299">
        <v>0</v>
      </c>
    </row>
    <row r="27" spans="1:9" ht="12.75">
      <c r="A27" s="105" t="s">
        <v>62</v>
      </c>
      <c r="B27" s="412" t="s">
        <v>63</v>
      </c>
      <c r="C27" s="352"/>
      <c r="D27" s="352"/>
      <c r="E27" s="353"/>
      <c r="F27" s="38">
        <v>0</v>
      </c>
      <c r="G27" s="38">
        <v>0</v>
      </c>
      <c r="H27" s="39">
        <v>0</v>
      </c>
      <c r="I27" s="298">
        <v>0</v>
      </c>
    </row>
    <row r="28" spans="1:9" s="36" customFormat="1" ht="12.75">
      <c r="A28" s="7" t="s">
        <v>64</v>
      </c>
      <c r="B28" s="351" t="s">
        <v>16</v>
      </c>
      <c r="C28" s="351"/>
      <c r="D28" s="351"/>
      <c r="E28" s="405"/>
      <c r="F28" s="33">
        <f>SUM(F29:F30)</f>
        <v>15363</v>
      </c>
      <c r="G28" s="33">
        <f>SUM(G29:G30)</f>
        <v>10909</v>
      </c>
      <c r="H28" s="34">
        <f>SUM(H29:H30)</f>
        <v>11983</v>
      </c>
      <c r="I28" s="299">
        <f t="shared" si="0"/>
        <v>109.84508204235036</v>
      </c>
    </row>
    <row r="29" spans="1:9" ht="12.75">
      <c r="A29" s="108" t="s">
        <v>99</v>
      </c>
      <c r="B29" s="432" t="s">
        <v>68</v>
      </c>
      <c r="C29" s="432"/>
      <c r="D29" s="432"/>
      <c r="E29" s="433"/>
      <c r="F29" s="49">
        <v>15363</v>
      </c>
      <c r="G29" s="49">
        <v>10909</v>
      </c>
      <c r="H29" s="50">
        <v>11983</v>
      </c>
      <c r="I29" s="297">
        <f t="shared" si="0"/>
        <v>109.84508204235036</v>
      </c>
    </row>
    <row r="30" spans="1:9" ht="12.75">
      <c r="A30" s="105"/>
      <c r="B30" s="340" t="s">
        <v>69</v>
      </c>
      <c r="C30" s="340"/>
      <c r="D30" s="340"/>
      <c r="E30" s="356"/>
      <c r="F30" s="38">
        <v>0</v>
      </c>
      <c r="G30" s="38">
        <v>0</v>
      </c>
      <c r="H30" s="39">
        <v>0</v>
      </c>
      <c r="I30" s="298">
        <v>0</v>
      </c>
    </row>
    <row r="31" spans="1:9" s="36" customFormat="1" ht="12.75">
      <c r="A31" s="7" t="s">
        <v>66</v>
      </c>
      <c r="B31" s="410" t="s">
        <v>73</v>
      </c>
      <c r="C31" s="410"/>
      <c r="D31" s="410"/>
      <c r="E31" s="411"/>
      <c r="F31" s="33">
        <v>0</v>
      </c>
      <c r="G31" s="33">
        <v>0</v>
      </c>
      <c r="H31" s="34">
        <v>0</v>
      </c>
      <c r="I31" s="298">
        <v>0</v>
      </c>
    </row>
    <row r="32" spans="1:9" ht="12.75">
      <c r="A32" s="108" t="s">
        <v>67</v>
      </c>
      <c r="B32" s="432" t="s">
        <v>68</v>
      </c>
      <c r="C32" s="432"/>
      <c r="D32" s="432"/>
      <c r="E32" s="433"/>
      <c r="F32" s="49">
        <v>0</v>
      </c>
      <c r="G32" s="49">
        <v>0</v>
      </c>
      <c r="H32" s="50">
        <v>0</v>
      </c>
      <c r="I32" s="35">
        <v>0</v>
      </c>
    </row>
    <row r="33" spans="1:9" s="36" customFormat="1" ht="12.75">
      <c r="A33" s="7" t="s">
        <v>72</v>
      </c>
      <c r="B33" s="383" t="s">
        <v>30</v>
      </c>
      <c r="C33" s="383"/>
      <c r="D33" s="383"/>
      <c r="E33" s="384"/>
      <c r="F33" s="51">
        <v>225</v>
      </c>
      <c r="G33" s="33">
        <v>375</v>
      </c>
      <c r="H33" s="34">
        <v>417</v>
      </c>
      <c r="I33" s="35">
        <f t="shared" si="0"/>
        <v>111.20000000000002</v>
      </c>
    </row>
    <row r="34" spans="1:9" s="36" customFormat="1" ht="12.75">
      <c r="A34" s="7" t="s">
        <v>74</v>
      </c>
      <c r="B34" s="382" t="s">
        <v>32</v>
      </c>
      <c r="C34" s="362"/>
      <c r="D34" s="362"/>
      <c r="E34" s="363"/>
      <c r="F34" s="33">
        <v>0</v>
      </c>
      <c r="G34" s="33">
        <v>0</v>
      </c>
      <c r="H34" s="34">
        <v>-74</v>
      </c>
      <c r="I34" s="297">
        <v>0</v>
      </c>
    </row>
    <row r="35" spans="1:9" s="36" customFormat="1" ht="12.75">
      <c r="A35" s="8" t="s">
        <v>75</v>
      </c>
      <c r="B35" s="386" t="s">
        <v>10</v>
      </c>
      <c r="C35" s="386"/>
      <c r="D35" s="386"/>
      <c r="E35" s="387"/>
      <c r="F35" s="53">
        <f>SUM(F36:F37)</f>
        <v>47003</v>
      </c>
      <c r="G35" s="53">
        <f>SUM(G36:G37)</f>
        <v>47003</v>
      </c>
      <c r="H35" s="54">
        <f>SUM(H36:H37)</f>
        <v>0</v>
      </c>
      <c r="I35" s="297">
        <f t="shared" si="0"/>
        <v>0</v>
      </c>
    </row>
    <row r="36" spans="1:9" s="36" customFormat="1" ht="12.75">
      <c r="A36" s="8" t="s">
        <v>100</v>
      </c>
      <c r="B36" s="434" t="s">
        <v>101</v>
      </c>
      <c r="C36" s="435"/>
      <c r="D36" s="435"/>
      <c r="E36" s="436"/>
      <c r="F36" s="53">
        <v>47003</v>
      </c>
      <c r="G36" s="53">
        <v>47003</v>
      </c>
      <c r="H36" s="54">
        <v>0</v>
      </c>
      <c r="I36" s="299">
        <v>0</v>
      </c>
    </row>
    <row r="37" spans="1:9" s="36" customFormat="1" ht="12.75">
      <c r="A37" s="110" t="s">
        <v>102</v>
      </c>
      <c r="B37" s="437" t="s">
        <v>103</v>
      </c>
      <c r="C37" s="437"/>
      <c r="D37" s="437"/>
      <c r="E37" s="438"/>
      <c r="F37" s="46">
        <v>0</v>
      </c>
      <c r="G37" s="46">
        <v>0</v>
      </c>
      <c r="H37" s="47">
        <v>0</v>
      </c>
      <c r="I37" s="298">
        <v>0</v>
      </c>
    </row>
    <row r="38" spans="1:9" ht="12.75" customHeight="1" thickBot="1">
      <c r="A38" s="111"/>
      <c r="B38" s="407" t="s">
        <v>79</v>
      </c>
      <c r="C38" s="407"/>
      <c r="D38" s="407"/>
      <c r="E38" s="439"/>
      <c r="F38" s="56">
        <f>SUM(F16,F17,F22,F28,F31,F33,F35)</f>
        <v>165111</v>
      </c>
      <c r="G38" s="56">
        <f>SUM(G16,G17,G22,G28,G33,G31,G35)</f>
        <v>190919</v>
      </c>
      <c r="H38" s="57">
        <f>SUM(H16+H17+H22+H28+H31+H33+H34+H35)</f>
        <v>145626</v>
      </c>
      <c r="I38" s="300">
        <f t="shared" si="0"/>
        <v>76.27632660971406</v>
      </c>
    </row>
    <row r="39" spans="1:9" ht="12.75" customHeight="1" thickTop="1">
      <c r="A39" s="58"/>
      <c r="B39" s="59"/>
      <c r="C39" s="59"/>
      <c r="D39" s="59"/>
      <c r="E39" s="59"/>
      <c r="F39" s="5"/>
      <c r="G39" s="5"/>
      <c r="H39" s="5"/>
      <c r="I39" s="5"/>
    </row>
    <row r="40" spans="1:9" ht="12.75" customHeight="1">
      <c r="A40" s="58"/>
      <c r="B40" s="59"/>
      <c r="C40" s="59"/>
      <c r="D40" s="59"/>
      <c r="E40" s="59"/>
      <c r="F40" s="5"/>
      <c r="G40" s="5"/>
      <c r="H40" s="5"/>
      <c r="I40" s="5"/>
    </row>
    <row r="41" spans="1:9" ht="12.75" customHeight="1">
      <c r="A41" s="58"/>
      <c r="B41" s="59"/>
      <c r="C41" s="59"/>
      <c r="D41" s="59"/>
      <c r="E41" s="59"/>
      <c r="F41" s="5"/>
      <c r="G41" s="5"/>
      <c r="H41" s="5"/>
      <c r="I41" s="5"/>
    </row>
    <row r="42" spans="1:9" ht="12.75" customHeight="1">
      <c r="A42" s="58"/>
      <c r="B42" s="59"/>
      <c r="C42" s="59"/>
      <c r="D42" s="59"/>
      <c r="E42" s="59"/>
      <c r="F42" s="5"/>
      <c r="G42" s="5"/>
      <c r="H42" s="5"/>
      <c r="I42" s="5"/>
    </row>
    <row r="43" spans="1:9" ht="12.75" customHeight="1">
      <c r="A43" s="58"/>
      <c r="B43" s="59"/>
      <c r="C43" s="59"/>
      <c r="D43" s="59"/>
      <c r="E43" s="59"/>
      <c r="F43" s="5"/>
      <c r="G43" s="5"/>
      <c r="H43" s="5"/>
      <c r="I43" s="5"/>
    </row>
    <row r="44" spans="1:9" ht="12.75" customHeight="1">
      <c r="A44" s="58"/>
      <c r="B44" s="59"/>
      <c r="C44" s="59"/>
      <c r="D44" s="59"/>
      <c r="E44" s="59"/>
      <c r="F44" s="5"/>
      <c r="G44" s="5"/>
      <c r="H44" s="5"/>
      <c r="I44" s="5"/>
    </row>
    <row r="45" spans="1:9" ht="12.75" customHeight="1">
      <c r="A45" s="58"/>
      <c r="B45" s="59"/>
      <c r="C45" s="59"/>
      <c r="D45" s="59"/>
      <c r="E45" s="59"/>
      <c r="F45" s="5"/>
      <c r="G45" s="5"/>
      <c r="H45" s="5"/>
      <c r="I45" s="5"/>
    </row>
    <row r="46" spans="1:9" ht="12.75" customHeight="1">
      <c r="A46" s="58"/>
      <c r="B46" s="59"/>
      <c r="C46" s="59"/>
      <c r="D46" s="59"/>
      <c r="E46" s="59"/>
      <c r="F46" s="5"/>
      <c r="G46" s="5"/>
      <c r="H46" s="5"/>
      <c r="I46" s="5"/>
    </row>
    <row r="47" spans="1:9" ht="12.75" customHeight="1">
      <c r="A47" s="58"/>
      <c r="B47" s="59"/>
      <c r="C47" s="59"/>
      <c r="D47" s="59"/>
      <c r="E47" s="59"/>
      <c r="F47" s="5"/>
      <c r="G47" s="5"/>
      <c r="H47" s="5"/>
      <c r="I47" s="5"/>
    </row>
    <row r="48" spans="1:9" ht="12.75" customHeight="1">
      <c r="A48" s="58"/>
      <c r="B48" s="59"/>
      <c r="C48" s="59"/>
      <c r="D48" s="59"/>
      <c r="E48" s="59"/>
      <c r="F48" s="5"/>
      <c r="G48" s="5"/>
      <c r="H48" s="5"/>
      <c r="I48" s="5"/>
    </row>
    <row r="49" spans="1:9" ht="12.75" customHeight="1">
      <c r="A49" s="58"/>
      <c r="B49" s="59"/>
      <c r="C49" s="59"/>
      <c r="D49" s="59"/>
      <c r="E49" s="59"/>
      <c r="F49" s="5"/>
      <c r="G49" s="5"/>
      <c r="H49" s="5"/>
      <c r="I49" s="5"/>
    </row>
    <row r="50" spans="1:9" ht="12.75" customHeight="1">
      <c r="A50" s="58"/>
      <c r="B50" s="59"/>
      <c r="C50" s="59"/>
      <c r="D50" s="59"/>
      <c r="E50" s="59"/>
      <c r="F50" s="5"/>
      <c r="G50" s="5"/>
      <c r="H50" s="5"/>
      <c r="I50" s="5"/>
    </row>
    <row r="51" spans="1:9" ht="12.75" customHeight="1">
      <c r="A51" s="58"/>
      <c r="B51" s="59"/>
      <c r="C51" s="59"/>
      <c r="D51" s="59"/>
      <c r="E51" s="59"/>
      <c r="F51" s="5"/>
      <c r="G51" s="5"/>
      <c r="H51" s="5"/>
      <c r="I51" s="5"/>
    </row>
    <row r="52" spans="9:10" ht="12.75">
      <c r="I52" s="5"/>
      <c r="J52" s="5"/>
    </row>
    <row r="55" spans="1:10" ht="12.75">
      <c r="A55" s="368"/>
      <c r="B55" s="368"/>
      <c r="C55" s="368"/>
      <c r="D55" s="368"/>
      <c r="E55" s="368"/>
      <c r="F55" s="368"/>
      <c r="G55" s="368"/>
      <c r="H55" s="368"/>
      <c r="I55" s="368"/>
      <c r="J55" s="368"/>
    </row>
    <row r="58" spans="6:9" ht="12.75">
      <c r="F58" s="3"/>
      <c r="I58" s="3" t="s">
        <v>104</v>
      </c>
    </row>
    <row r="62" ht="13.5" thickBot="1">
      <c r="I62" s="61" t="s">
        <v>0</v>
      </c>
    </row>
    <row r="63" spans="1:9" ht="16.5" customHeight="1" thickTop="1">
      <c r="A63" s="392" t="s">
        <v>1</v>
      </c>
      <c r="B63" s="394" t="s">
        <v>2</v>
      </c>
      <c r="C63" s="394"/>
      <c r="D63" s="394"/>
      <c r="E63" s="394"/>
      <c r="F63" s="102" t="s">
        <v>35</v>
      </c>
      <c r="G63" s="102" t="s">
        <v>36</v>
      </c>
      <c r="H63" s="424" t="s">
        <v>37</v>
      </c>
      <c r="I63" s="425"/>
    </row>
    <row r="64" spans="1:9" ht="21.75" customHeight="1">
      <c r="A64" s="393"/>
      <c r="B64" s="395"/>
      <c r="C64" s="395"/>
      <c r="D64" s="395"/>
      <c r="E64" s="395"/>
      <c r="F64" s="426" t="s">
        <v>98</v>
      </c>
      <c r="G64" s="427"/>
      <c r="H64" s="103" t="s">
        <v>39</v>
      </c>
      <c r="I64" s="104" t="s">
        <v>40</v>
      </c>
    </row>
    <row r="65" spans="1:9" ht="12.75">
      <c r="A65" s="112"/>
      <c r="B65" s="357" t="s">
        <v>81</v>
      </c>
      <c r="C65" s="358"/>
      <c r="D65" s="358"/>
      <c r="E65" s="358"/>
      <c r="F65" s="19"/>
      <c r="G65" s="19"/>
      <c r="H65" s="113"/>
      <c r="I65" s="16"/>
    </row>
    <row r="66" spans="1:9" ht="12.75">
      <c r="A66" s="114" t="s">
        <v>42</v>
      </c>
      <c r="B66" s="440" t="s">
        <v>82</v>
      </c>
      <c r="C66" s="441"/>
      <c r="D66" s="441"/>
      <c r="E66" s="441"/>
      <c r="F66" s="19">
        <v>41251</v>
      </c>
      <c r="G66" s="19">
        <v>37832</v>
      </c>
      <c r="H66" s="113">
        <v>37240</v>
      </c>
      <c r="I66" s="16">
        <f aca="true" t="shared" si="1" ref="I66:I71">H66/G66*100</f>
        <v>98.43518714315923</v>
      </c>
    </row>
    <row r="67" spans="1:9" ht="12.75">
      <c r="A67" s="114" t="s">
        <v>43</v>
      </c>
      <c r="B67" s="440" t="s">
        <v>83</v>
      </c>
      <c r="C67" s="441"/>
      <c r="D67" s="441"/>
      <c r="E67" s="441"/>
      <c r="F67" s="19">
        <v>11341</v>
      </c>
      <c r="G67" s="19">
        <v>10206</v>
      </c>
      <c r="H67" s="113">
        <v>9691</v>
      </c>
      <c r="I67" s="16">
        <f t="shared" si="1"/>
        <v>94.95394865765236</v>
      </c>
    </row>
    <row r="68" spans="1:9" ht="12.75">
      <c r="A68" s="115" t="s">
        <v>53</v>
      </c>
      <c r="B68" s="440" t="s">
        <v>84</v>
      </c>
      <c r="C68" s="441"/>
      <c r="D68" s="441"/>
      <c r="E68" s="441"/>
      <c r="F68" s="19">
        <v>56220</v>
      </c>
      <c r="G68" s="19">
        <v>65437</v>
      </c>
      <c r="H68" s="113">
        <v>63846</v>
      </c>
      <c r="I68" s="16">
        <f t="shared" si="1"/>
        <v>97.56865381970445</v>
      </c>
    </row>
    <row r="69" spans="1:9" ht="12.75">
      <c r="A69" s="115" t="s">
        <v>64</v>
      </c>
      <c r="B69" s="440" t="s">
        <v>105</v>
      </c>
      <c r="C69" s="441"/>
      <c r="D69" s="441"/>
      <c r="E69" s="441"/>
      <c r="F69" s="19">
        <v>5676</v>
      </c>
      <c r="G69" s="19">
        <v>4251</v>
      </c>
      <c r="H69" s="113">
        <v>4115</v>
      </c>
      <c r="I69" s="16">
        <f t="shared" si="1"/>
        <v>96.80075276405552</v>
      </c>
    </row>
    <row r="70" spans="1:9" ht="12.75" customHeight="1">
      <c r="A70" s="108" t="s">
        <v>66</v>
      </c>
      <c r="B70" s="347" t="s">
        <v>86</v>
      </c>
      <c r="C70" s="339"/>
      <c r="D70" s="339"/>
      <c r="E70" s="339"/>
      <c r="F70" s="20">
        <v>8853</v>
      </c>
      <c r="G70" s="20">
        <v>7338</v>
      </c>
      <c r="H70" s="116">
        <v>10276</v>
      </c>
      <c r="I70" s="16">
        <f t="shared" si="1"/>
        <v>140.03815753611337</v>
      </c>
    </row>
    <row r="71" spans="1:9" ht="12.75">
      <c r="A71" s="117" t="s">
        <v>72</v>
      </c>
      <c r="B71" s="383" t="s">
        <v>33</v>
      </c>
      <c r="C71" s="383"/>
      <c r="D71" s="383"/>
      <c r="E71" s="384"/>
      <c r="F71" s="118">
        <v>800</v>
      </c>
      <c r="G71" s="118">
        <v>300</v>
      </c>
      <c r="H71" s="119">
        <v>300</v>
      </c>
      <c r="I71" s="16">
        <f t="shared" si="1"/>
        <v>100</v>
      </c>
    </row>
    <row r="72" spans="1:9" ht="12.75">
      <c r="A72" s="114" t="s">
        <v>74</v>
      </c>
      <c r="B72" s="383" t="s">
        <v>21</v>
      </c>
      <c r="C72" s="362"/>
      <c r="D72" s="362"/>
      <c r="E72" s="363"/>
      <c r="F72" s="19">
        <v>0</v>
      </c>
      <c r="G72" s="19">
        <v>0</v>
      </c>
      <c r="H72" s="113">
        <v>-283</v>
      </c>
      <c r="I72" s="16">
        <v>0</v>
      </c>
    </row>
    <row r="73" spans="1:9" ht="12.75">
      <c r="A73" s="114" t="s">
        <v>75</v>
      </c>
      <c r="B73" s="383" t="s">
        <v>26</v>
      </c>
      <c r="C73" s="362"/>
      <c r="D73" s="362"/>
      <c r="E73" s="363"/>
      <c r="F73" s="19">
        <v>54916</v>
      </c>
      <c r="G73" s="19">
        <v>66835</v>
      </c>
      <c r="H73" s="113">
        <v>0</v>
      </c>
      <c r="I73" s="16">
        <v>0</v>
      </c>
    </row>
    <row r="74" spans="1:9" ht="12.75">
      <c r="A74" s="114" t="s">
        <v>76</v>
      </c>
      <c r="B74" s="440" t="s">
        <v>27</v>
      </c>
      <c r="C74" s="441"/>
      <c r="D74" s="441"/>
      <c r="E74" s="441"/>
      <c r="F74" s="19">
        <v>0</v>
      </c>
      <c r="G74" s="19">
        <v>0</v>
      </c>
      <c r="H74" s="113">
        <v>0</v>
      </c>
      <c r="I74" s="16">
        <v>0</v>
      </c>
    </row>
    <row r="75" spans="1:9" ht="12.75">
      <c r="A75" s="120" t="s">
        <v>90</v>
      </c>
      <c r="B75" s="361" t="s">
        <v>28</v>
      </c>
      <c r="C75" s="361"/>
      <c r="D75" s="361"/>
      <c r="E75" s="440"/>
      <c r="F75" s="19">
        <v>0</v>
      </c>
      <c r="G75" s="19">
        <v>0</v>
      </c>
      <c r="H75" s="113">
        <v>0</v>
      </c>
      <c r="I75" s="16">
        <v>0</v>
      </c>
    </row>
    <row r="76" spans="1:9" ht="12.75">
      <c r="A76" s="120" t="s">
        <v>91</v>
      </c>
      <c r="B76" s="414" t="s">
        <v>23</v>
      </c>
      <c r="C76" s="354"/>
      <c r="D76" s="354"/>
      <c r="E76" s="355"/>
      <c r="F76" s="21">
        <v>0</v>
      </c>
      <c r="G76" s="21">
        <v>0</v>
      </c>
      <c r="H76" s="121">
        <v>0</v>
      </c>
      <c r="I76" s="16">
        <v>0</v>
      </c>
    </row>
    <row r="77" spans="1:9" ht="13.5" thickBot="1">
      <c r="A77" s="122"/>
      <c r="B77" s="439" t="s">
        <v>95</v>
      </c>
      <c r="C77" s="442"/>
      <c r="D77" s="442"/>
      <c r="E77" s="442"/>
      <c r="F77" s="123">
        <f>SUM(F66:F76)</f>
        <v>179057</v>
      </c>
      <c r="G77" s="123">
        <f>SUM(G66:G76)</f>
        <v>192199</v>
      </c>
      <c r="H77" s="124">
        <f>SUM(H66:H76)</f>
        <v>125185</v>
      </c>
      <c r="I77" s="125">
        <f>H77/G77*100</f>
        <v>65.13301317904879</v>
      </c>
    </row>
    <row r="78" ht="13.5" thickTop="1"/>
    <row r="111" spans="1:10" ht="12.75">
      <c r="A111" s="368"/>
      <c r="B111" s="368"/>
      <c r="C111" s="368"/>
      <c r="D111" s="368"/>
      <c r="E111" s="368"/>
      <c r="F111" s="368"/>
      <c r="G111" s="368"/>
      <c r="H111" s="368"/>
      <c r="I111" s="368"/>
      <c r="J111" s="94"/>
    </row>
  </sheetData>
  <mergeCells count="51">
    <mergeCell ref="B77:E77"/>
    <mergeCell ref="A111:I111"/>
    <mergeCell ref="B73:E73"/>
    <mergeCell ref="B74:E74"/>
    <mergeCell ref="B75:E75"/>
    <mergeCell ref="B76:E76"/>
    <mergeCell ref="B69:E69"/>
    <mergeCell ref="B70:E70"/>
    <mergeCell ref="B71:E71"/>
    <mergeCell ref="B72:E72"/>
    <mergeCell ref="B65:E65"/>
    <mergeCell ref="B66:E66"/>
    <mergeCell ref="B67:E67"/>
    <mergeCell ref="B68:E68"/>
    <mergeCell ref="A55:J55"/>
    <mergeCell ref="A63:A64"/>
    <mergeCell ref="B63:E64"/>
    <mergeCell ref="H63:I63"/>
    <mergeCell ref="F64:G64"/>
    <mergeCell ref="B35:E35"/>
    <mergeCell ref="B36:E36"/>
    <mergeCell ref="B37:E37"/>
    <mergeCell ref="B38:E38"/>
    <mergeCell ref="B31:E31"/>
    <mergeCell ref="B32:E32"/>
    <mergeCell ref="B33:E33"/>
    <mergeCell ref="B34:E34"/>
    <mergeCell ref="B27:E27"/>
    <mergeCell ref="B28:E28"/>
    <mergeCell ref="B29:E29"/>
    <mergeCell ref="B30:E30"/>
    <mergeCell ref="B23:E23"/>
    <mergeCell ref="B24:E24"/>
    <mergeCell ref="B25:E25"/>
    <mergeCell ref="B26:E26"/>
    <mergeCell ref="B19:E19"/>
    <mergeCell ref="B20:E20"/>
    <mergeCell ref="B21:E21"/>
    <mergeCell ref="B22:E22"/>
    <mergeCell ref="A15:E15"/>
    <mergeCell ref="B16:E16"/>
    <mergeCell ref="B17:E17"/>
    <mergeCell ref="B18:E18"/>
    <mergeCell ref="A13:A14"/>
    <mergeCell ref="B13:E14"/>
    <mergeCell ref="H13:I13"/>
    <mergeCell ref="F14:G14"/>
    <mergeCell ref="E3:I3"/>
    <mergeCell ref="A7:I7"/>
    <mergeCell ref="A8:I8"/>
    <mergeCell ref="G12:I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55"/>
  <sheetViews>
    <sheetView workbookViewId="0" topLeftCell="A1">
      <selection activeCell="A37" sqref="A1:I37"/>
    </sheetView>
  </sheetViews>
  <sheetFormatPr defaultColWidth="9.140625" defaultRowHeight="12.75"/>
  <cols>
    <col min="1" max="1" width="3.7109375" style="0" customWidth="1"/>
    <col min="2" max="2" width="9.00390625" style="0" customWidth="1"/>
    <col min="4" max="4" width="12.8515625" style="0" customWidth="1"/>
    <col min="5" max="5" width="12.421875" style="0" customWidth="1"/>
    <col min="6" max="8" width="8.7109375" style="0" customWidth="1"/>
    <col min="9" max="9" width="11.57421875" style="0" customWidth="1"/>
  </cols>
  <sheetData>
    <row r="3" spans="1:9" ht="12.75">
      <c r="A3" s="126"/>
      <c r="B3" s="126"/>
      <c r="C3" s="126"/>
      <c r="D3" s="126"/>
      <c r="E3" s="451" t="s">
        <v>106</v>
      </c>
      <c r="F3" s="451"/>
      <c r="G3" s="451"/>
      <c r="H3" s="451"/>
      <c r="I3" s="451"/>
    </row>
    <row r="4" spans="1:9" ht="12.75">
      <c r="A4" s="126"/>
      <c r="B4" s="126"/>
      <c r="C4" s="126"/>
      <c r="D4" s="126"/>
      <c r="E4" s="127"/>
      <c r="F4" s="127"/>
      <c r="G4" s="127"/>
      <c r="H4" s="127"/>
      <c r="I4" s="127"/>
    </row>
    <row r="5" spans="1:9" ht="12.75">
      <c r="A5" s="126"/>
      <c r="B5" s="126"/>
      <c r="C5" s="126"/>
      <c r="D5" s="126"/>
      <c r="E5" s="126"/>
      <c r="F5" s="126"/>
      <c r="G5" s="126"/>
      <c r="H5" s="126"/>
      <c r="I5" s="126"/>
    </row>
    <row r="6" spans="1:9" ht="12.75">
      <c r="A6" s="126"/>
      <c r="B6" s="126"/>
      <c r="C6" s="126"/>
      <c r="D6" s="126"/>
      <c r="E6" s="126"/>
      <c r="F6" s="126"/>
      <c r="G6" s="126"/>
      <c r="H6" s="126"/>
      <c r="I6" s="126"/>
    </row>
    <row r="7" spans="1:10" ht="12.75" customHeight="1">
      <c r="A7" s="452" t="s">
        <v>410</v>
      </c>
      <c r="B7" s="452"/>
      <c r="C7" s="452"/>
      <c r="D7" s="452"/>
      <c r="E7" s="452"/>
      <c r="F7" s="452"/>
      <c r="G7" s="452"/>
      <c r="H7" s="452"/>
      <c r="I7" s="452"/>
      <c r="J7" s="101"/>
    </row>
    <row r="8" spans="1:9" ht="16.5" customHeight="1">
      <c r="A8" s="452" t="s">
        <v>388</v>
      </c>
      <c r="B8" s="452"/>
      <c r="C8" s="452"/>
      <c r="D8" s="452"/>
      <c r="E8" s="452"/>
      <c r="F8" s="452"/>
      <c r="G8" s="452"/>
      <c r="H8" s="452"/>
      <c r="I8" s="452"/>
    </row>
    <row r="9" spans="1:9" ht="12.75">
      <c r="A9" s="126"/>
      <c r="B9" s="126"/>
      <c r="C9" s="126"/>
      <c r="D9" s="126"/>
      <c r="E9" s="126"/>
      <c r="F9" s="126"/>
      <c r="G9" s="126"/>
      <c r="H9" s="126"/>
      <c r="I9" s="126"/>
    </row>
    <row r="10" spans="1:9" ht="12.75">
      <c r="A10" s="126"/>
      <c r="B10" s="126"/>
      <c r="C10" s="126"/>
      <c r="D10" s="126"/>
      <c r="E10" s="126"/>
      <c r="F10" s="126"/>
      <c r="G10" s="126"/>
      <c r="H10" s="126"/>
      <c r="I10" s="126"/>
    </row>
    <row r="11" spans="1:9" ht="12.75">
      <c r="A11" s="126"/>
      <c r="B11" s="126"/>
      <c r="C11" s="126"/>
      <c r="D11" s="126"/>
      <c r="E11" s="126"/>
      <c r="F11" s="126"/>
      <c r="G11" s="126"/>
      <c r="H11" s="126"/>
      <c r="I11" s="126"/>
    </row>
    <row r="12" spans="1:9" ht="13.5" thickBot="1">
      <c r="A12" s="126"/>
      <c r="B12" s="126"/>
      <c r="C12" s="126"/>
      <c r="D12" s="126"/>
      <c r="E12" s="126"/>
      <c r="F12" s="126"/>
      <c r="G12" s="453" t="s">
        <v>0</v>
      </c>
      <c r="H12" s="453"/>
      <c r="I12" s="453"/>
    </row>
    <row r="13" spans="1:9" ht="15.75" customHeight="1" thickTop="1">
      <c r="A13" s="392" t="s">
        <v>1</v>
      </c>
      <c r="B13" s="394" t="s">
        <v>2</v>
      </c>
      <c r="C13" s="394"/>
      <c r="D13" s="394"/>
      <c r="E13" s="394"/>
      <c r="F13" s="102" t="s">
        <v>107</v>
      </c>
      <c r="G13" s="102" t="s">
        <v>36</v>
      </c>
      <c r="H13" s="448" t="s">
        <v>37</v>
      </c>
      <c r="I13" s="449"/>
    </row>
    <row r="14" spans="1:9" ht="23.25" customHeight="1">
      <c r="A14" s="393"/>
      <c r="B14" s="395"/>
      <c r="C14" s="395"/>
      <c r="D14" s="395"/>
      <c r="E14" s="395"/>
      <c r="F14" s="450" t="s">
        <v>98</v>
      </c>
      <c r="G14" s="450"/>
      <c r="H14" s="128" t="s">
        <v>39</v>
      </c>
      <c r="I14" s="129" t="s">
        <v>108</v>
      </c>
    </row>
    <row r="15" spans="1:9" ht="12.75">
      <c r="A15" s="130"/>
      <c r="B15" s="358" t="s">
        <v>41</v>
      </c>
      <c r="C15" s="358"/>
      <c r="D15" s="358"/>
      <c r="E15" s="358"/>
      <c r="F15" s="131"/>
      <c r="G15" s="131"/>
      <c r="H15" s="132"/>
      <c r="I15" s="301"/>
    </row>
    <row r="16" spans="1:9" ht="12.75">
      <c r="A16" s="133" t="s">
        <v>42</v>
      </c>
      <c r="B16" s="396" t="s">
        <v>109</v>
      </c>
      <c r="C16" s="396"/>
      <c r="D16" s="396"/>
      <c r="E16" s="396"/>
      <c r="F16" s="134">
        <v>9000</v>
      </c>
      <c r="G16" s="134">
        <v>2480</v>
      </c>
      <c r="H16" s="135">
        <v>2484</v>
      </c>
      <c r="I16" s="136">
        <f>H16/G16*100</f>
        <v>100.16129032258065</v>
      </c>
    </row>
    <row r="17" spans="1:9" ht="12.75">
      <c r="A17" s="137" t="s">
        <v>43</v>
      </c>
      <c r="B17" s="338" t="s">
        <v>110</v>
      </c>
      <c r="C17" s="338"/>
      <c r="D17" s="338"/>
      <c r="E17" s="338"/>
      <c r="F17" s="138">
        <v>0</v>
      </c>
      <c r="G17" s="138">
        <v>0</v>
      </c>
      <c r="H17" s="139">
        <v>0</v>
      </c>
      <c r="I17" s="302">
        <v>0</v>
      </c>
    </row>
    <row r="18" spans="1:9" ht="12.75">
      <c r="A18" s="137" t="s">
        <v>53</v>
      </c>
      <c r="B18" s="338" t="s">
        <v>111</v>
      </c>
      <c r="C18" s="338"/>
      <c r="D18" s="338"/>
      <c r="E18" s="338"/>
      <c r="F18" s="138">
        <v>0</v>
      </c>
      <c r="G18" s="138">
        <v>0</v>
      </c>
      <c r="H18" s="139">
        <v>0</v>
      </c>
      <c r="I18" s="304">
        <v>0</v>
      </c>
    </row>
    <row r="19" spans="1:9" ht="12.75">
      <c r="A19" s="140"/>
      <c r="B19" s="358" t="s">
        <v>112</v>
      </c>
      <c r="C19" s="358"/>
      <c r="D19" s="358"/>
      <c r="E19" s="358"/>
      <c r="F19" s="141"/>
      <c r="G19" s="141"/>
      <c r="H19" s="142"/>
      <c r="I19" s="302"/>
    </row>
    <row r="20" spans="1:9" ht="12.75">
      <c r="A20" s="137" t="s">
        <v>64</v>
      </c>
      <c r="B20" s="338" t="s">
        <v>113</v>
      </c>
      <c r="C20" s="338"/>
      <c r="D20" s="338"/>
      <c r="E20" s="338"/>
      <c r="F20" s="134">
        <v>0</v>
      </c>
      <c r="G20" s="134">
        <v>0</v>
      </c>
      <c r="H20" s="135">
        <v>0</v>
      </c>
      <c r="I20" s="136">
        <v>0</v>
      </c>
    </row>
    <row r="21" spans="1:9" ht="12.75">
      <c r="A21" s="137" t="s">
        <v>66</v>
      </c>
      <c r="B21" s="408" t="s">
        <v>114</v>
      </c>
      <c r="C21" s="340"/>
      <c r="D21" s="340"/>
      <c r="E21" s="356"/>
      <c r="F21" s="138">
        <v>25000</v>
      </c>
      <c r="G21" s="138">
        <v>0</v>
      </c>
      <c r="H21" s="139">
        <v>0</v>
      </c>
      <c r="I21" s="302">
        <v>0</v>
      </c>
    </row>
    <row r="22" spans="1:9" ht="12.75">
      <c r="A22" s="137" t="s">
        <v>72</v>
      </c>
      <c r="B22" s="408" t="s">
        <v>115</v>
      </c>
      <c r="C22" s="340"/>
      <c r="D22" s="340"/>
      <c r="E22" s="356"/>
      <c r="F22" s="138">
        <v>0</v>
      </c>
      <c r="G22" s="138">
        <v>0</v>
      </c>
      <c r="H22" s="139">
        <v>0</v>
      </c>
      <c r="I22" s="302">
        <v>0</v>
      </c>
    </row>
    <row r="23" spans="1:9" ht="12.75">
      <c r="A23" s="137" t="s">
        <v>74</v>
      </c>
      <c r="B23" s="338" t="s">
        <v>116</v>
      </c>
      <c r="C23" s="338"/>
      <c r="D23" s="338"/>
      <c r="E23" s="338"/>
      <c r="F23" s="138">
        <v>0</v>
      </c>
      <c r="G23" s="138">
        <v>0</v>
      </c>
      <c r="H23" s="139">
        <v>0</v>
      </c>
      <c r="I23" s="302">
        <v>0</v>
      </c>
    </row>
    <row r="24" spans="1:9" ht="12.75">
      <c r="A24" s="137" t="s">
        <v>75</v>
      </c>
      <c r="B24" s="338" t="s">
        <v>117</v>
      </c>
      <c r="C24" s="338"/>
      <c r="D24" s="338"/>
      <c r="E24" s="338"/>
      <c r="F24" s="138">
        <v>0</v>
      </c>
      <c r="G24" s="138">
        <v>0</v>
      </c>
      <c r="H24" s="139">
        <v>0</v>
      </c>
      <c r="I24" s="302">
        <v>0</v>
      </c>
    </row>
    <row r="25" spans="1:9" ht="12.75">
      <c r="A25" s="137" t="s">
        <v>76</v>
      </c>
      <c r="B25" s="95" t="s">
        <v>16</v>
      </c>
      <c r="C25" s="95"/>
      <c r="D25" s="95"/>
      <c r="E25" s="95"/>
      <c r="F25" s="138">
        <v>1250</v>
      </c>
      <c r="G25" s="138">
        <v>2100</v>
      </c>
      <c r="H25" s="139">
        <v>2077</v>
      </c>
      <c r="I25" s="302">
        <v>0</v>
      </c>
    </row>
    <row r="26" spans="1:9" ht="12.75">
      <c r="A26" s="137" t="s">
        <v>90</v>
      </c>
      <c r="B26" s="338" t="s">
        <v>118</v>
      </c>
      <c r="C26" s="338"/>
      <c r="D26" s="338"/>
      <c r="E26" s="338"/>
      <c r="F26" s="138">
        <v>0</v>
      </c>
      <c r="G26" s="138">
        <v>0</v>
      </c>
      <c r="H26" s="139">
        <v>0</v>
      </c>
      <c r="I26" s="302">
        <v>0</v>
      </c>
    </row>
    <row r="27" spans="1:9" ht="12.75">
      <c r="A27" s="137" t="s">
        <v>91</v>
      </c>
      <c r="B27" s="338" t="s">
        <v>119</v>
      </c>
      <c r="C27" s="338"/>
      <c r="D27" s="338"/>
      <c r="E27" s="338"/>
      <c r="F27" s="143">
        <v>0</v>
      </c>
      <c r="G27" s="143">
        <v>0</v>
      </c>
      <c r="H27" s="144">
        <v>0</v>
      </c>
      <c r="I27" s="304">
        <v>0</v>
      </c>
    </row>
    <row r="28" spans="1:9" ht="12.75">
      <c r="A28" s="140"/>
      <c r="B28" s="445" t="s">
        <v>79</v>
      </c>
      <c r="C28" s="446"/>
      <c r="D28" s="446"/>
      <c r="E28" s="447"/>
      <c r="F28" s="141">
        <f>SUM(F16,F21,F25)</f>
        <v>35250</v>
      </c>
      <c r="G28" s="141">
        <f>SUM(G16,G21,G25)</f>
        <v>4580</v>
      </c>
      <c r="H28" s="141">
        <f>SUM(H16,H21,H25)</f>
        <v>4561</v>
      </c>
      <c r="I28" s="302">
        <f>H28/G28*100</f>
        <v>99.58515283842794</v>
      </c>
    </row>
    <row r="29" spans="1:9" ht="18.75" customHeight="1">
      <c r="A29" s="140"/>
      <c r="B29" s="358" t="s">
        <v>81</v>
      </c>
      <c r="C29" s="358"/>
      <c r="D29" s="358"/>
      <c r="E29" s="358"/>
      <c r="F29" s="141"/>
      <c r="G29" s="141"/>
      <c r="H29" s="142"/>
      <c r="I29" s="136"/>
    </row>
    <row r="30" spans="1:9" ht="12.75">
      <c r="A30" s="137" t="s">
        <v>120</v>
      </c>
      <c r="B30" s="338" t="s">
        <v>121</v>
      </c>
      <c r="C30" s="338"/>
      <c r="D30" s="338"/>
      <c r="E30" s="338"/>
      <c r="F30" s="138">
        <v>16125</v>
      </c>
      <c r="G30" s="138">
        <v>2830</v>
      </c>
      <c r="H30" s="139">
        <v>2178</v>
      </c>
      <c r="I30" s="136">
        <f>H30/G30*100</f>
        <v>76.96113074204946</v>
      </c>
    </row>
    <row r="31" spans="1:9" ht="12.75">
      <c r="A31" s="137" t="s">
        <v>43</v>
      </c>
      <c r="B31" s="338" t="s">
        <v>122</v>
      </c>
      <c r="C31" s="338"/>
      <c r="D31" s="338"/>
      <c r="E31" s="338"/>
      <c r="F31" s="138">
        <v>4125</v>
      </c>
      <c r="G31" s="138">
        <v>220</v>
      </c>
      <c r="H31" s="139">
        <v>210</v>
      </c>
      <c r="I31" s="302">
        <f>H31/G31*100</f>
        <v>95.45454545454545</v>
      </c>
    </row>
    <row r="32" spans="1:9" ht="12.75">
      <c r="A32" s="137" t="s">
        <v>53</v>
      </c>
      <c r="B32" s="408" t="s">
        <v>123</v>
      </c>
      <c r="C32" s="340"/>
      <c r="D32" s="340"/>
      <c r="E32" s="356"/>
      <c r="F32" s="138">
        <v>1054</v>
      </c>
      <c r="G32" s="138">
        <v>250</v>
      </c>
      <c r="H32" s="139">
        <v>246</v>
      </c>
      <c r="I32" s="302">
        <v>0</v>
      </c>
    </row>
    <row r="33" spans="1:9" ht="12.75">
      <c r="A33" s="137" t="s">
        <v>64</v>
      </c>
      <c r="B33" s="408" t="s">
        <v>124</v>
      </c>
      <c r="C33" s="443"/>
      <c r="D33" s="443"/>
      <c r="E33" s="444"/>
      <c r="F33" s="138">
        <v>0</v>
      </c>
      <c r="G33" s="138">
        <v>0</v>
      </c>
      <c r="H33" s="139">
        <v>0</v>
      </c>
      <c r="I33" s="302">
        <v>0</v>
      </c>
    </row>
    <row r="34" spans="1:9" ht="12.75">
      <c r="A34" s="137" t="s">
        <v>66</v>
      </c>
      <c r="B34" s="338" t="s">
        <v>21</v>
      </c>
      <c r="C34" s="338"/>
      <c r="D34" s="338"/>
      <c r="E34" s="338"/>
      <c r="F34" s="138">
        <v>0</v>
      </c>
      <c r="G34" s="138">
        <v>0</v>
      </c>
      <c r="H34" s="139">
        <v>0</v>
      </c>
      <c r="I34" s="302">
        <v>0</v>
      </c>
    </row>
    <row r="35" spans="1:9" ht="12.75">
      <c r="A35" s="137" t="s">
        <v>72</v>
      </c>
      <c r="B35" s="408" t="s">
        <v>125</v>
      </c>
      <c r="C35" s="340"/>
      <c r="D35" s="340"/>
      <c r="E35" s="356"/>
      <c r="F35" s="138">
        <v>0</v>
      </c>
      <c r="G35" s="138">
        <v>0</v>
      </c>
      <c r="H35" s="139">
        <v>0</v>
      </c>
      <c r="I35" s="302">
        <v>0</v>
      </c>
    </row>
    <row r="36" spans="1:9" ht="12.75">
      <c r="A36" s="137" t="s">
        <v>74</v>
      </c>
      <c r="B36" s="408" t="s">
        <v>126</v>
      </c>
      <c r="C36" s="340"/>
      <c r="D36" s="340"/>
      <c r="E36" s="356"/>
      <c r="F36" s="138">
        <v>0</v>
      </c>
      <c r="G36" s="138">
        <v>0</v>
      </c>
      <c r="H36" s="139">
        <v>0</v>
      </c>
      <c r="I36" s="304">
        <v>0</v>
      </c>
    </row>
    <row r="37" spans="1:9" ht="13.5" thickBot="1">
      <c r="A37" s="145"/>
      <c r="B37" s="442" t="s">
        <v>95</v>
      </c>
      <c r="C37" s="442"/>
      <c r="D37" s="442"/>
      <c r="E37" s="442"/>
      <c r="F37" s="146">
        <f>SUM(F30:F36)</f>
        <v>21304</v>
      </c>
      <c r="G37" s="146">
        <f>SUM(G30:G36)</f>
        <v>3300</v>
      </c>
      <c r="H37" s="147">
        <f>SUM(H30:H36)</f>
        <v>2634</v>
      </c>
      <c r="I37" s="303">
        <f>H37/G37*100</f>
        <v>79.81818181818183</v>
      </c>
    </row>
    <row r="38" ht="13.5" thickTop="1"/>
    <row r="55" spans="1:9" ht="12.75">
      <c r="A55" s="368"/>
      <c r="B55" s="368"/>
      <c r="C55" s="368"/>
      <c r="D55" s="368"/>
      <c r="E55" s="368"/>
      <c r="F55" s="368"/>
      <c r="G55" s="368"/>
      <c r="H55" s="368"/>
      <c r="I55" s="368"/>
    </row>
  </sheetData>
  <mergeCells count="31">
    <mergeCell ref="E3:I3"/>
    <mergeCell ref="A7:I7"/>
    <mergeCell ref="A8:I8"/>
    <mergeCell ref="G12:I12"/>
    <mergeCell ref="A13:A14"/>
    <mergeCell ref="B13:E14"/>
    <mergeCell ref="H13:I13"/>
    <mergeCell ref="F14:G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6:E26"/>
    <mergeCell ref="B27:E27"/>
    <mergeCell ref="B28:E28"/>
    <mergeCell ref="B29:E29"/>
    <mergeCell ref="B30:E30"/>
    <mergeCell ref="B31:E31"/>
    <mergeCell ref="B36:E36"/>
    <mergeCell ref="B37:E37"/>
    <mergeCell ref="A55:I55"/>
    <mergeCell ref="B32:E32"/>
    <mergeCell ref="B33:E33"/>
    <mergeCell ref="B34:E34"/>
    <mergeCell ref="B35:E3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I111"/>
  <sheetViews>
    <sheetView workbookViewId="0" topLeftCell="A1">
      <selection activeCell="A45" sqref="A1:I45"/>
    </sheetView>
  </sheetViews>
  <sheetFormatPr defaultColWidth="9.140625" defaultRowHeight="12.75"/>
  <cols>
    <col min="1" max="1" width="3.7109375" style="0" customWidth="1"/>
    <col min="4" max="4" width="12.8515625" style="0" customWidth="1"/>
    <col min="5" max="5" width="9.57421875" style="0" customWidth="1"/>
    <col min="6" max="8" width="9.7109375" style="0" customWidth="1"/>
    <col min="9" max="9" width="10.28125" style="0" customWidth="1"/>
  </cols>
  <sheetData>
    <row r="4" spans="6:9" ht="12.75">
      <c r="F4" s="379" t="s">
        <v>127</v>
      </c>
      <c r="G4" s="379"/>
      <c r="H4" s="379"/>
      <c r="I4" s="379"/>
    </row>
    <row r="5" spans="6:9" ht="12.75">
      <c r="F5" s="3"/>
      <c r="G5" s="3"/>
      <c r="H5" s="3"/>
      <c r="I5" s="3"/>
    </row>
    <row r="6" spans="6:9" ht="12.75">
      <c r="F6" s="3"/>
      <c r="G6" s="3"/>
      <c r="H6" s="3"/>
      <c r="I6" s="3"/>
    </row>
    <row r="7" ht="12.75">
      <c r="I7" s="1"/>
    </row>
    <row r="8" spans="1:9" ht="12.75">
      <c r="A8" s="381" t="s">
        <v>411</v>
      </c>
      <c r="B8" s="381"/>
      <c r="C8" s="381"/>
      <c r="D8" s="381"/>
      <c r="E8" s="381"/>
      <c r="F8" s="381"/>
      <c r="G8" s="381"/>
      <c r="H8" s="381"/>
      <c r="I8" s="381"/>
    </row>
    <row r="9" spans="1:9" ht="16.5" customHeight="1">
      <c r="A9" s="381" t="s">
        <v>128</v>
      </c>
      <c r="B9" s="381"/>
      <c r="C9" s="381"/>
      <c r="D9" s="381"/>
      <c r="E9" s="381"/>
      <c r="F9" s="381"/>
      <c r="G9" s="381"/>
      <c r="H9" s="381"/>
      <c r="I9" s="381"/>
    </row>
    <row r="10" spans="1:9" ht="12.75">
      <c r="A10" s="381" t="s">
        <v>389</v>
      </c>
      <c r="B10" s="381"/>
      <c r="C10" s="381"/>
      <c r="D10" s="381"/>
      <c r="E10" s="381"/>
      <c r="F10" s="381"/>
      <c r="G10" s="381"/>
      <c r="H10" s="381"/>
      <c r="I10" s="381"/>
    </row>
    <row r="11" spans="2:9" ht="12.75">
      <c r="B11" s="2"/>
      <c r="C11" s="2"/>
      <c r="D11" s="2"/>
      <c r="E11" s="2"/>
      <c r="F11" s="2"/>
      <c r="G11" s="2"/>
      <c r="H11" s="2"/>
      <c r="I11" s="2"/>
    </row>
    <row r="12" spans="3:9" ht="12.75">
      <c r="C12" s="2"/>
      <c r="D12" s="2"/>
      <c r="E12" s="2"/>
      <c r="F12" s="2"/>
      <c r="G12" s="2"/>
      <c r="H12" s="2"/>
      <c r="I12" s="2"/>
    </row>
    <row r="13" spans="8:9" ht="13.5" thickBot="1">
      <c r="H13" s="380" t="s">
        <v>0</v>
      </c>
      <c r="I13" s="380"/>
    </row>
    <row r="14" spans="1:9" ht="13.5" thickTop="1">
      <c r="A14" s="392" t="s">
        <v>1</v>
      </c>
      <c r="B14" s="394" t="s">
        <v>2</v>
      </c>
      <c r="C14" s="394"/>
      <c r="D14" s="394"/>
      <c r="E14" s="394"/>
      <c r="F14" s="149" t="s">
        <v>107</v>
      </c>
      <c r="G14" s="149" t="s">
        <v>36</v>
      </c>
      <c r="H14" s="454" t="s">
        <v>37</v>
      </c>
      <c r="I14" s="455"/>
    </row>
    <row r="15" spans="1:9" ht="23.25" customHeight="1">
      <c r="A15" s="393"/>
      <c r="B15" s="395"/>
      <c r="C15" s="395"/>
      <c r="D15" s="395"/>
      <c r="E15" s="395"/>
      <c r="F15" s="456" t="s">
        <v>98</v>
      </c>
      <c r="G15" s="456"/>
      <c r="H15" s="150" t="s">
        <v>39</v>
      </c>
      <c r="I15" s="151" t="s">
        <v>129</v>
      </c>
    </row>
    <row r="16" spans="1:9" ht="16.5" customHeight="1">
      <c r="A16" s="152"/>
      <c r="B16" s="457" t="s">
        <v>41</v>
      </c>
      <c r="C16" s="457"/>
      <c r="D16" s="457"/>
      <c r="E16" s="457"/>
      <c r="F16" s="29"/>
      <c r="G16" s="29"/>
      <c r="H16" s="29"/>
      <c r="I16" s="31"/>
    </row>
    <row r="17" spans="1:9" ht="16.5" customHeight="1">
      <c r="A17" s="153"/>
      <c r="B17" s="457" t="s">
        <v>130</v>
      </c>
      <c r="C17" s="457"/>
      <c r="D17" s="457"/>
      <c r="E17" s="457"/>
      <c r="F17" s="29"/>
      <c r="G17" s="29"/>
      <c r="H17" s="29"/>
      <c r="I17" s="154"/>
    </row>
    <row r="18" spans="1:9" ht="12.75">
      <c r="A18" s="133" t="s">
        <v>42</v>
      </c>
      <c r="B18" s="348" t="s">
        <v>29</v>
      </c>
      <c r="C18" s="348"/>
      <c r="D18" s="348"/>
      <c r="E18" s="348"/>
      <c r="F18" s="49">
        <v>33935</v>
      </c>
      <c r="G18" s="49">
        <v>47150</v>
      </c>
      <c r="H18" s="109">
        <v>47088</v>
      </c>
      <c r="I18" s="154">
        <f>H18/G18*100</f>
        <v>99.86850477200424</v>
      </c>
    </row>
    <row r="19" spans="1:9" ht="12.75" customHeight="1">
      <c r="A19" s="137" t="s">
        <v>43</v>
      </c>
      <c r="B19" s="338" t="s">
        <v>44</v>
      </c>
      <c r="C19" s="338"/>
      <c r="D19" s="338"/>
      <c r="E19" s="338"/>
      <c r="F19" s="38">
        <f>SUM(F20:F23)</f>
        <v>52877</v>
      </c>
      <c r="G19" s="38">
        <f>SUM(G20:G23)</f>
        <v>65042</v>
      </c>
      <c r="H19" s="38">
        <f>SUM(H20:H23)</f>
        <v>65375</v>
      </c>
      <c r="I19" s="154">
        <f aca="true" t="shared" si="0" ref="I19:I45">H19/G19*100</f>
        <v>100.51197687647982</v>
      </c>
    </row>
    <row r="20" spans="1:9" ht="12.75">
      <c r="A20" s="105" t="s">
        <v>45</v>
      </c>
      <c r="B20" s="338" t="s">
        <v>46</v>
      </c>
      <c r="C20" s="338"/>
      <c r="D20" s="338"/>
      <c r="E20" s="338"/>
      <c r="F20" s="38">
        <v>0</v>
      </c>
      <c r="G20" s="38">
        <v>0</v>
      </c>
      <c r="H20" s="44">
        <v>0</v>
      </c>
      <c r="I20" s="154">
        <v>0</v>
      </c>
    </row>
    <row r="21" spans="1:9" ht="12.75">
      <c r="A21" s="105" t="s">
        <v>47</v>
      </c>
      <c r="B21" s="338" t="s">
        <v>48</v>
      </c>
      <c r="C21" s="338"/>
      <c r="D21" s="338"/>
      <c r="E21" s="338"/>
      <c r="F21" s="38">
        <v>37800</v>
      </c>
      <c r="G21" s="38">
        <v>49570</v>
      </c>
      <c r="H21" s="44">
        <v>49897</v>
      </c>
      <c r="I21" s="154">
        <f t="shared" si="0"/>
        <v>100.6596731894291</v>
      </c>
    </row>
    <row r="22" spans="1:9" ht="12.75" customHeight="1">
      <c r="A22" s="105" t="s">
        <v>49</v>
      </c>
      <c r="B22" s="338" t="s">
        <v>50</v>
      </c>
      <c r="C22" s="338"/>
      <c r="D22" s="338"/>
      <c r="E22" s="338"/>
      <c r="F22" s="38">
        <v>14977</v>
      </c>
      <c r="G22" s="38">
        <v>14977</v>
      </c>
      <c r="H22" s="44">
        <v>14977</v>
      </c>
      <c r="I22" s="154">
        <f t="shared" si="0"/>
        <v>100</v>
      </c>
    </row>
    <row r="23" spans="1:9" ht="12.75">
      <c r="A23" s="106" t="s">
        <v>51</v>
      </c>
      <c r="B23" s="458" t="s">
        <v>131</v>
      </c>
      <c r="C23" s="458"/>
      <c r="D23" s="458"/>
      <c r="E23" s="458"/>
      <c r="F23" s="41">
        <v>100</v>
      </c>
      <c r="G23" s="41">
        <v>495</v>
      </c>
      <c r="H23" s="107">
        <v>501</v>
      </c>
      <c r="I23" s="154">
        <f t="shared" si="0"/>
        <v>101.21212121212122</v>
      </c>
    </row>
    <row r="24" spans="1:9" ht="12.75">
      <c r="A24" s="153"/>
      <c r="B24" s="459" t="s">
        <v>132</v>
      </c>
      <c r="C24" s="460"/>
      <c r="D24" s="460"/>
      <c r="E24" s="357"/>
      <c r="F24" s="155"/>
      <c r="G24" s="155"/>
      <c r="H24" s="155"/>
      <c r="I24" s="154"/>
    </row>
    <row r="25" spans="1:9" ht="12.75">
      <c r="A25" s="108" t="s">
        <v>53</v>
      </c>
      <c r="B25" s="348" t="s">
        <v>14</v>
      </c>
      <c r="C25" s="348"/>
      <c r="D25" s="348"/>
      <c r="E25" s="348"/>
      <c r="F25" s="49">
        <f>SUM(F26:F30)</f>
        <v>14243</v>
      </c>
      <c r="G25" s="49">
        <f>SUM(G26:G30)</f>
        <v>18851</v>
      </c>
      <c r="H25" s="49">
        <f>SUM(H26:H30)</f>
        <v>19070</v>
      </c>
      <c r="I25" s="154">
        <f t="shared" si="0"/>
        <v>101.16174208264815</v>
      </c>
    </row>
    <row r="26" spans="1:9" ht="12.75">
      <c r="A26" s="105" t="s">
        <v>54</v>
      </c>
      <c r="B26" s="338" t="s">
        <v>55</v>
      </c>
      <c r="C26" s="338"/>
      <c r="D26" s="338"/>
      <c r="E26" s="338"/>
      <c r="F26" s="38">
        <v>14243</v>
      </c>
      <c r="G26" s="38">
        <v>18851</v>
      </c>
      <c r="H26" s="44">
        <v>19070</v>
      </c>
      <c r="I26" s="154">
        <f t="shared" si="0"/>
        <v>101.16174208264815</v>
      </c>
    </row>
    <row r="27" spans="1:9" ht="12.75">
      <c r="A27" s="105" t="s">
        <v>56</v>
      </c>
      <c r="B27" s="338" t="s">
        <v>57</v>
      </c>
      <c r="C27" s="338"/>
      <c r="D27" s="338"/>
      <c r="E27" s="338"/>
      <c r="F27" s="38">
        <v>0</v>
      </c>
      <c r="G27" s="38">
        <v>0</v>
      </c>
      <c r="H27" s="44">
        <v>0</v>
      </c>
      <c r="I27" s="154">
        <v>0</v>
      </c>
    </row>
    <row r="28" spans="1:9" ht="12.75">
      <c r="A28" s="37" t="s">
        <v>58</v>
      </c>
      <c r="B28" s="408" t="s">
        <v>59</v>
      </c>
      <c r="C28" s="461"/>
      <c r="D28" s="461"/>
      <c r="E28" s="416"/>
      <c r="F28" s="44">
        <v>0</v>
      </c>
      <c r="G28" s="44">
        <v>0</v>
      </c>
      <c r="H28" s="44">
        <v>0</v>
      </c>
      <c r="I28" s="154">
        <v>0</v>
      </c>
    </row>
    <row r="29" spans="1:9" ht="12.75">
      <c r="A29" s="105" t="s">
        <v>60</v>
      </c>
      <c r="B29" s="408" t="s">
        <v>61</v>
      </c>
      <c r="C29" s="461"/>
      <c r="D29" s="461"/>
      <c r="E29" s="416"/>
      <c r="F29" s="38">
        <v>0</v>
      </c>
      <c r="G29" s="38">
        <v>0</v>
      </c>
      <c r="H29" s="44">
        <v>0</v>
      </c>
      <c r="I29" s="154">
        <v>0</v>
      </c>
    </row>
    <row r="30" spans="1:9" ht="12.75">
      <c r="A30" s="105" t="s">
        <v>62</v>
      </c>
      <c r="B30" s="412" t="s">
        <v>133</v>
      </c>
      <c r="C30" s="352"/>
      <c r="D30" s="352"/>
      <c r="E30" s="353"/>
      <c r="F30" s="38">
        <v>0</v>
      </c>
      <c r="G30" s="38">
        <v>0</v>
      </c>
      <c r="H30" s="44">
        <v>0</v>
      </c>
      <c r="I30" s="154">
        <v>0</v>
      </c>
    </row>
    <row r="31" spans="1:9" ht="12.75">
      <c r="A31" s="108"/>
      <c r="B31" s="462" t="s">
        <v>65</v>
      </c>
      <c r="C31" s="463"/>
      <c r="D31" s="463"/>
      <c r="E31" s="464"/>
      <c r="F31" s="49"/>
      <c r="G31" s="49"/>
      <c r="H31" s="49"/>
      <c r="I31" s="154"/>
    </row>
    <row r="32" spans="1:9" ht="12.75">
      <c r="A32" s="108" t="s">
        <v>99</v>
      </c>
      <c r="B32" s="413" t="s">
        <v>109</v>
      </c>
      <c r="C32" s="414"/>
      <c r="D32" s="414"/>
      <c r="E32" s="347"/>
      <c r="F32" s="49">
        <v>9000</v>
      </c>
      <c r="G32" s="49">
        <v>2480</v>
      </c>
      <c r="H32" s="109">
        <v>2484</v>
      </c>
      <c r="I32" s="154">
        <f t="shared" si="0"/>
        <v>100.16129032258065</v>
      </c>
    </row>
    <row r="33" spans="1:9" ht="12.75">
      <c r="A33" s="105" t="s">
        <v>134</v>
      </c>
      <c r="B33" s="338" t="s">
        <v>110</v>
      </c>
      <c r="C33" s="338"/>
      <c r="D33" s="338"/>
      <c r="E33" s="338"/>
      <c r="F33" s="38">
        <v>0</v>
      </c>
      <c r="G33" s="38">
        <v>0</v>
      </c>
      <c r="H33" s="44">
        <v>0</v>
      </c>
      <c r="I33" s="154">
        <v>0</v>
      </c>
    </row>
    <row r="34" spans="1:9" ht="12.75">
      <c r="A34" s="106" t="s">
        <v>135</v>
      </c>
      <c r="B34" s="369" t="s">
        <v>111</v>
      </c>
      <c r="C34" s="352"/>
      <c r="D34" s="352"/>
      <c r="E34" s="352"/>
      <c r="F34" s="41">
        <v>0</v>
      </c>
      <c r="G34" s="41">
        <v>0</v>
      </c>
      <c r="H34" s="107">
        <v>0</v>
      </c>
      <c r="I34" s="154">
        <v>0</v>
      </c>
    </row>
    <row r="35" spans="1:9" ht="12.75">
      <c r="A35" s="106"/>
      <c r="B35" s="465" t="s">
        <v>16</v>
      </c>
      <c r="C35" s="465"/>
      <c r="D35" s="465"/>
      <c r="E35" s="465"/>
      <c r="F35" s="41"/>
      <c r="G35" s="41"/>
      <c r="H35" s="41"/>
      <c r="I35" s="154"/>
    </row>
    <row r="36" spans="1:9" ht="12.75">
      <c r="A36" s="108" t="s">
        <v>42</v>
      </c>
      <c r="B36" s="348" t="s">
        <v>136</v>
      </c>
      <c r="C36" s="348"/>
      <c r="D36" s="348"/>
      <c r="E36" s="348"/>
      <c r="F36" s="49">
        <v>15363</v>
      </c>
      <c r="G36" s="49">
        <v>11033</v>
      </c>
      <c r="H36" s="109">
        <v>11079</v>
      </c>
      <c r="I36" s="154">
        <f t="shared" si="0"/>
        <v>100.41693102510649</v>
      </c>
    </row>
    <row r="37" spans="1:9" ht="12.75">
      <c r="A37" s="105"/>
      <c r="B37" s="338" t="s">
        <v>69</v>
      </c>
      <c r="C37" s="338"/>
      <c r="D37" s="338"/>
      <c r="E37" s="338"/>
      <c r="F37" s="38">
        <v>0</v>
      </c>
      <c r="G37" s="38">
        <v>0</v>
      </c>
      <c r="H37" s="44">
        <v>0</v>
      </c>
      <c r="I37" s="154">
        <v>0</v>
      </c>
    </row>
    <row r="38" spans="1:9" ht="12.75">
      <c r="A38" s="105" t="s">
        <v>43</v>
      </c>
      <c r="B38" s="338" t="s">
        <v>137</v>
      </c>
      <c r="C38" s="338"/>
      <c r="D38" s="338"/>
      <c r="E38" s="338"/>
      <c r="F38" s="38">
        <v>1250</v>
      </c>
      <c r="G38" s="38">
        <v>2100</v>
      </c>
      <c r="H38" s="44">
        <v>2077</v>
      </c>
      <c r="I38" s="154">
        <f t="shared" si="0"/>
        <v>98.90476190476191</v>
      </c>
    </row>
    <row r="39" spans="1:9" ht="12.75">
      <c r="A39" s="105"/>
      <c r="B39" s="466" t="s">
        <v>138</v>
      </c>
      <c r="C39" s="467"/>
      <c r="D39" s="467"/>
      <c r="E39" s="468"/>
      <c r="F39" s="155">
        <v>25000</v>
      </c>
      <c r="G39" s="155">
        <v>0</v>
      </c>
      <c r="H39" s="155">
        <v>0</v>
      </c>
      <c r="I39" s="154">
        <v>0</v>
      </c>
    </row>
    <row r="40" spans="1:9" ht="12.75">
      <c r="A40" s="105"/>
      <c r="B40" s="156" t="s">
        <v>139</v>
      </c>
      <c r="C40" s="157"/>
      <c r="D40" s="157"/>
      <c r="E40" s="158"/>
      <c r="F40" s="155">
        <v>0</v>
      </c>
      <c r="G40" s="155">
        <v>150</v>
      </c>
      <c r="H40" s="155">
        <v>142</v>
      </c>
      <c r="I40" s="154">
        <f t="shared" si="0"/>
        <v>94.66666666666667</v>
      </c>
    </row>
    <row r="41" spans="1:9" ht="12.75">
      <c r="A41" s="115"/>
      <c r="B41" s="459" t="s">
        <v>32</v>
      </c>
      <c r="C41" s="460"/>
      <c r="D41" s="460"/>
      <c r="E41" s="357"/>
      <c r="F41" s="155">
        <v>0</v>
      </c>
      <c r="G41" s="155">
        <v>0</v>
      </c>
      <c r="H41" s="155">
        <v>0</v>
      </c>
      <c r="I41" s="154">
        <v>0</v>
      </c>
    </row>
    <row r="42" spans="1:9" ht="12.75">
      <c r="A42" s="106"/>
      <c r="B42" s="459" t="s">
        <v>10</v>
      </c>
      <c r="C42" s="460"/>
      <c r="D42" s="460"/>
      <c r="E42" s="357"/>
      <c r="F42" s="41">
        <v>43970</v>
      </c>
      <c r="G42" s="41">
        <v>43970</v>
      </c>
      <c r="H42" s="41">
        <v>0</v>
      </c>
      <c r="I42" s="154">
        <f t="shared" si="0"/>
        <v>0</v>
      </c>
    </row>
    <row r="43" spans="1:9" ht="12.75">
      <c r="A43" s="115" t="s">
        <v>42</v>
      </c>
      <c r="B43" s="469" t="s">
        <v>140</v>
      </c>
      <c r="C43" s="361"/>
      <c r="D43" s="361"/>
      <c r="E43" s="440"/>
      <c r="F43" s="49">
        <v>43970</v>
      </c>
      <c r="G43" s="49">
        <v>43970</v>
      </c>
      <c r="H43" s="49">
        <v>0</v>
      </c>
      <c r="I43" s="154">
        <f t="shared" si="0"/>
        <v>0</v>
      </c>
    </row>
    <row r="44" spans="1:9" ht="12.75">
      <c r="A44" s="115" t="s">
        <v>43</v>
      </c>
      <c r="B44" s="469" t="s">
        <v>141</v>
      </c>
      <c r="C44" s="361"/>
      <c r="D44" s="361"/>
      <c r="E44" s="440"/>
      <c r="F44" s="49">
        <v>0</v>
      </c>
      <c r="G44" s="49">
        <v>0</v>
      </c>
      <c r="H44" s="49">
        <v>0</v>
      </c>
      <c r="I44" s="154">
        <v>0</v>
      </c>
    </row>
    <row r="45" spans="1:9" ht="13.5" thickBot="1">
      <c r="A45" s="111"/>
      <c r="B45" s="442" t="s">
        <v>142</v>
      </c>
      <c r="C45" s="442"/>
      <c r="D45" s="442"/>
      <c r="E45" s="442"/>
      <c r="F45" s="56">
        <f>SUM(F18+F19+F25+F32+F33+F34+F36+F38+F39+F40+F41+F42)</f>
        <v>195638</v>
      </c>
      <c r="G45" s="56">
        <f>SUM(G18+G19+G25+G32+G33+G34+G36+G38+G39+G40+G41+G42)</f>
        <v>190776</v>
      </c>
      <c r="H45" s="56">
        <f>SUM(H18+H19+H25+H32+H33+H34+H36+H38+H39+H40+H41+H42)</f>
        <v>147315</v>
      </c>
      <c r="I45" s="159">
        <f t="shared" si="0"/>
        <v>77.2188325575544</v>
      </c>
    </row>
    <row r="46" spans="1:9" ht="13.5" thickTop="1">
      <c r="A46" s="58"/>
      <c r="B46" s="59"/>
      <c r="C46" s="59"/>
      <c r="D46" s="59"/>
      <c r="E46" s="59"/>
      <c r="F46" s="5"/>
      <c r="G46" s="5"/>
      <c r="H46" s="5"/>
      <c r="I46" s="5"/>
    </row>
    <row r="47" spans="1:9" ht="12.75">
      <c r="A47" s="58"/>
      <c r="B47" s="59"/>
      <c r="C47" s="59"/>
      <c r="D47" s="59"/>
      <c r="E47" s="59"/>
      <c r="F47" s="5"/>
      <c r="G47" s="5"/>
      <c r="H47" s="5"/>
      <c r="I47" s="5"/>
    </row>
    <row r="48" spans="1:9" ht="12.75">
      <c r="A48" s="58"/>
      <c r="B48" s="59"/>
      <c r="C48" s="59"/>
      <c r="D48" s="59"/>
      <c r="E48" s="59"/>
      <c r="F48" s="5"/>
      <c r="G48" s="5"/>
      <c r="H48" s="5"/>
      <c r="I48" s="5"/>
    </row>
    <row r="49" spans="1:9" ht="12.75">
      <c r="A49" s="58"/>
      <c r="B49" s="59"/>
      <c r="C49" s="59"/>
      <c r="D49" s="59"/>
      <c r="E49" s="59"/>
      <c r="F49" s="5"/>
      <c r="G49" s="5"/>
      <c r="H49" s="5"/>
      <c r="I49" s="5"/>
    </row>
    <row r="50" spans="1:9" ht="12.75">
      <c r="A50" s="58"/>
      <c r="B50" s="59"/>
      <c r="C50" s="59"/>
      <c r="D50" s="59"/>
      <c r="E50" s="59"/>
      <c r="F50" s="5"/>
      <c r="G50" s="5"/>
      <c r="H50" s="5"/>
      <c r="I50" s="5"/>
    </row>
    <row r="51" spans="1:9" ht="12.75">
      <c r="A51" s="58"/>
      <c r="B51" s="59"/>
      <c r="C51" s="59"/>
      <c r="D51" s="59"/>
      <c r="E51" s="59"/>
      <c r="F51" s="5"/>
      <c r="G51" s="5"/>
      <c r="H51" s="5"/>
      <c r="I51" s="5"/>
    </row>
    <row r="52" spans="1:9" ht="12.75">
      <c r="A52" s="58"/>
      <c r="B52" s="59"/>
      <c r="C52" s="59"/>
      <c r="D52" s="59"/>
      <c r="E52" s="59"/>
      <c r="F52" s="5"/>
      <c r="G52" s="5"/>
      <c r="H52" s="5"/>
      <c r="I52" s="5"/>
    </row>
    <row r="56" spans="1:9" ht="12.75">
      <c r="A56" s="368"/>
      <c r="B56" s="368"/>
      <c r="C56" s="368"/>
      <c r="D56" s="368"/>
      <c r="E56" s="368"/>
      <c r="F56" s="368"/>
      <c r="G56" s="368"/>
      <c r="H56" s="368"/>
      <c r="I56" s="368"/>
    </row>
    <row r="58" ht="18" customHeight="1"/>
    <row r="61" ht="13.5" customHeight="1"/>
    <row r="73" ht="18" customHeight="1"/>
    <row r="74" ht="12.75" customHeight="1"/>
    <row r="77" ht="15" customHeight="1"/>
    <row r="111" ht="12.75">
      <c r="I111" s="94"/>
    </row>
  </sheetData>
  <mergeCells count="39">
    <mergeCell ref="B45:E45"/>
    <mergeCell ref="A56:I56"/>
    <mergeCell ref="B41:E41"/>
    <mergeCell ref="B42:E42"/>
    <mergeCell ref="B43:E43"/>
    <mergeCell ref="B44:E44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H13:I13"/>
    <mergeCell ref="A14:A15"/>
    <mergeCell ref="B14:E15"/>
    <mergeCell ref="H14:I14"/>
    <mergeCell ref="F15:G15"/>
    <mergeCell ref="F4:I4"/>
    <mergeCell ref="A8:I8"/>
    <mergeCell ref="A9:I9"/>
    <mergeCell ref="A10:I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A1">
      <selection activeCell="A24" sqref="A1:Q24"/>
    </sheetView>
  </sheetViews>
  <sheetFormatPr defaultColWidth="9.140625" defaultRowHeight="12.75"/>
  <cols>
    <col min="1" max="1" width="4.140625" style="0" customWidth="1"/>
    <col min="2" max="4" width="6.7109375" style="0" customWidth="1"/>
    <col min="5" max="5" width="15.28125" style="0" customWidth="1"/>
    <col min="6" max="7" width="7.7109375" style="0" customWidth="1"/>
    <col min="8" max="9" width="7.00390625" style="0" customWidth="1"/>
    <col min="10" max="11" width="7.7109375" style="0" customWidth="1"/>
    <col min="12" max="13" width="7.00390625" style="0" customWidth="1"/>
    <col min="14" max="15" width="7.7109375" style="0" customWidth="1"/>
    <col min="16" max="17" width="7.00390625" style="0" customWidth="1"/>
  </cols>
  <sheetData>
    <row r="1" ht="12.75">
      <c r="A1" s="24"/>
    </row>
    <row r="3" spans="13:19" ht="12.75">
      <c r="M3" s="98"/>
      <c r="N3" s="98"/>
      <c r="O3" s="379" t="s">
        <v>143</v>
      </c>
      <c r="P3" s="379"/>
      <c r="Q3" s="379"/>
      <c r="R3" s="98"/>
      <c r="S3" s="98"/>
    </row>
    <row r="4" spans="13:19" ht="12.75">
      <c r="M4" s="98"/>
      <c r="N4" s="98"/>
      <c r="O4" s="3"/>
      <c r="P4" s="3"/>
      <c r="Q4" s="3"/>
      <c r="R4" s="3"/>
      <c r="S4" s="98"/>
    </row>
    <row r="5" spans="13:19" ht="12.75">
      <c r="M5" s="98"/>
      <c r="N5" s="98"/>
      <c r="O5" s="3"/>
      <c r="P5" s="3"/>
      <c r="Q5" s="3"/>
      <c r="R5" s="3"/>
      <c r="S5" s="98"/>
    </row>
    <row r="6" spans="13:19" ht="12.75">
      <c r="M6" s="98"/>
      <c r="N6" s="98"/>
      <c r="O6" s="98"/>
      <c r="Q6" s="3"/>
      <c r="R6" s="3"/>
      <c r="S6" s="3"/>
    </row>
    <row r="7" spans="1:17" ht="12.75">
      <c r="A7" s="381" t="s">
        <v>411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</row>
    <row r="8" spans="1:17" ht="16.5" customHeight="1">
      <c r="A8" s="381" t="s">
        <v>390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</row>
    <row r="9" spans="2:17" ht="12" customHeight="1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 ht="13.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2" spans="15:17" ht="13.5" thickBot="1">
      <c r="O12" s="380" t="s">
        <v>0</v>
      </c>
      <c r="P12" s="380"/>
      <c r="Q12" s="380"/>
    </row>
    <row r="13" spans="1:17" ht="15.75" customHeight="1" thickTop="1">
      <c r="A13" s="472" t="s">
        <v>1</v>
      </c>
      <c r="B13" s="474" t="s">
        <v>144</v>
      </c>
      <c r="C13" s="474"/>
      <c r="D13" s="474"/>
      <c r="E13" s="474"/>
      <c r="F13" s="394" t="s">
        <v>18</v>
      </c>
      <c r="G13" s="394"/>
      <c r="H13" s="394"/>
      <c r="I13" s="394"/>
      <c r="J13" s="476" t="s">
        <v>145</v>
      </c>
      <c r="K13" s="476"/>
      <c r="L13" s="476"/>
      <c r="M13" s="476"/>
      <c r="N13" s="476"/>
      <c r="O13" s="476"/>
      <c r="P13" s="476"/>
      <c r="Q13" s="476"/>
    </row>
    <row r="14" spans="1:17" ht="15" customHeight="1">
      <c r="A14" s="473"/>
      <c r="B14" s="475"/>
      <c r="C14" s="475"/>
      <c r="D14" s="475"/>
      <c r="E14" s="475"/>
      <c r="F14" s="395"/>
      <c r="G14" s="395"/>
      <c r="H14" s="395"/>
      <c r="I14" s="395"/>
      <c r="J14" s="470" t="s">
        <v>146</v>
      </c>
      <c r="K14" s="470"/>
      <c r="L14" s="470"/>
      <c r="M14" s="470"/>
      <c r="N14" s="470" t="s">
        <v>147</v>
      </c>
      <c r="O14" s="470"/>
      <c r="P14" s="470"/>
      <c r="Q14" s="470"/>
    </row>
    <row r="15" spans="1:17" ht="14.25" customHeight="1">
      <c r="A15" s="473"/>
      <c r="B15" s="475"/>
      <c r="C15" s="475"/>
      <c r="D15" s="475"/>
      <c r="E15" s="475"/>
      <c r="F15" s="160" t="s">
        <v>35</v>
      </c>
      <c r="G15" s="160" t="s">
        <v>36</v>
      </c>
      <c r="H15" s="470" t="s">
        <v>37</v>
      </c>
      <c r="I15" s="470"/>
      <c r="J15" s="160" t="s">
        <v>35</v>
      </c>
      <c r="K15" s="160" t="s">
        <v>36</v>
      </c>
      <c r="L15" s="470" t="s">
        <v>37</v>
      </c>
      <c r="M15" s="470"/>
      <c r="N15" s="160" t="s">
        <v>35</v>
      </c>
      <c r="O15" s="160" t="s">
        <v>36</v>
      </c>
      <c r="P15" s="470" t="s">
        <v>37</v>
      </c>
      <c r="Q15" s="470"/>
    </row>
    <row r="16" spans="1:17" s="163" customFormat="1" ht="23.25" customHeight="1">
      <c r="A16" s="473"/>
      <c r="B16" s="475"/>
      <c r="C16" s="475"/>
      <c r="D16" s="475"/>
      <c r="E16" s="475"/>
      <c r="F16" s="395" t="s">
        <v>98</v>
      </c>
      <c r="G16" s="395"/>
      <c r="H16" s="148" t="s">
        <v>148</v>
      </c>
      <c r="I16" s="161" t="s">
        <v>149</v>
      </c>
      <c r="J16" s="395" t="s">
        <v>98</v>
      </c>
      <c r="K16" s="395"/>
      <c r="L16" s="148" t="s">
        <v>148</v>
      </c>
      <c r="M16" s="161" t="s">
        <v>149</v>
      </c>
      <c r="N16" s="395" t="s">
        <v>98</v>
      </c>
      <c r="O16" s="395"/>
      <c r="P16" s="162" t="s">
        <v>148</v>
      </c>
      <c r="Q16" s="161" t="s">
        <v>149</v>
      </c>
    </row>
    <row r="17" spans="1:17" ht="12.75" customHeight="1">
      <c r="A17" s="473"/>
      <c r="B17" s="470" t="s">
        <v>42</v>
      </c>
      <c r="C17" s="470"/>
      <c r="D17" s="470"/>
      <c r="E17" s="470"/>
      <c r="F17" s="160" t="s">
        <v>43</v>
      </c>
      <c r="G17" s="160" t="s">
        <v>53</v>
      </c>
      <c r="H17" s="160" t="s">
        <v>64</v>
      </c>
      <c r="I17" s="160" t="s">
        <v>66</v>
      </c>
      <c r="J17" s="160" t="s">
        <v>72</v>
      </c>
      <c r="K17" s="160" t="s">
        <v>74</v>
      </c>
      <c r="L17" s="160" t="s">
        <v>75</v>
      </c>
      <c r="M17" s="160" t="s">
        <v>76</v>
      </c>
      <c r="N17" s="160" t="s">
        <v>90</v>
      </c>
      <c r="O17" s="160" t="s">
        <v>91</v>
      </c>
      <c r="P17" s="160" t="s">
        <v>92</v>
      </c>
      <c r="Q17" s="160" t="s">
        <v>93</v>
      </c>
    </row>
    <row r="18" spans="1:17" ht="12.75" customHeight="1">
      <c r="A18" s="164" t="s">
        <v>42</v>
      </c>
      <c r="B18" s="471" t="s">
        <v>150</v>
      </c>
      <c r="C18" s="471"/>
      <c r="D18" s="471"/>
      <c r="E18" s="471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</row>
    <row r="19" spans="1:17" ht="12.75">
      <c r="A19" s="166"/>
      <c r="B19" s="338" t="s">
        <v>151</v>
      </c>
      <c r="C19" s="338"/>
      <c r="D19" s="338"/>
      <c r="E19" s="338"/>
      <c r="F19" s="167">
        <v>39025</v>
      </c>
      <c r="G19" s="167">
        <v>39025</v>
      </c>
      <c r="H19" s="167">
        <v>40207</v>
      </c>
      <c r="I19" s="167">
        <f>H19/G19*100</f>
        <v>103.02882767456758</v>
      </c>
      <c r="J19" s="167">
        <v>4723</v>
      </c>
      <c r="K19" s="167">
        <v>4723</v>
      </c>
      <c r="L19" s="167">
        <v>5905</v>
      </c>
      <c r="M19" s="167">
        <f>L19/K19*100</f>
        <v>125.02646622909168</v>
      </c>
      <c r="N19" s="167">
        <v>34302</v>
      </c>
      <c r="O19" s="167">
        <v>34302</v>
      </c>
      <c r="P19" s="167">
        <v>34302</v>
      </c>
      <c r="Q19" s="167">
        <f>P19/O19*100</f>
        <v>100</v>
      </c>
    </row>
    <row r="20" spans="1:17" ht="12.75">
      <c r="A20" s="166"/>
      <c r="B20" s="338" t="s">
        <v>152</v>
      </c>
      <c r="C20" s="338"/>
      <c r="D20" s="338"/>
      <c r="E20" s="338"/>
      <c r="F20" s="168"/>
      <c r="G20" s="168"/>
      <c r="H20" s="168"/>
      <c r="I20" s="168"/>
      <c r="J20" s="168"/>
      <c r="K20" s="168"/>
      <c r="L20" s="168"/>
      <c r="M20" s="168"/>
      <c r="N20" s="169"/>
      <c r="O20" s="169"/>
      <c r="P20" s="169"/>
      <c r="Q20" s="168"/>
    </row>
    <row r="21" spans="1:17" ht="12.75">
      <c r="A21" s="133" t="s">
        <v>43</v>
      </c>
      <c r="B21" s="413" t="s">
        <v>153</v>
      </c>
      <c r="C21" s="414"/>
      <c r="D21" s="414"/>
      <c r="E21" s="347"/>
      <c r="F21" s="165"/>
      <c r="G21" s="165"/>
      <c r="H21" s="165"/>
      <c r="I21" s="165"/>
      <c r="J21" s="165"/>
      <c r="K21" s="165"/>
      <c r="L21" s="165"/>
      <c r="M21" s="167"/>
      <c r="N21" s="165"/>
      <c r="O21" s="165"/>
      <c r="P21" s="165"/>
      <c r="Q21" s="167"/>
    </row>
    <row r="22" spans="1:17" ht="12.75">
      <c r="A22" s="166"/>
      <c r="B22" s="338"/>
      <c r="C22" s="338"/>
      <c r="D22" s="338"/>
      <c r="E22" s="338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</row>
    <row r="23" spans="1:17" ht="12.75">
      <c r="A23" s="166"/>
      <c r="B23" s="338" t="s">
        <v>154</v>
      </c>
      <c r="C23" s="338"/>
      <c r="D23" s="338"/>
      <c r="E23" s="338"/>
      <c r="F23" s="168"/>
      <c r="G23" s="168"/>
      <c r="H23" s="168"/>
      <c r="I23" s="168"/>
      <c r="J23" s="168"/>
      <c r="K23" s="168"/>
      <c r="L23" s="168"/>
      <c r="M23" s="167"/>
      <c r="N23" s="168"/>
      <c r="O23" s="168"/>
      <c r="P23" s="168"/>
      <c r="Q23" s="167"/>
    </row>
    <row r="24" spans="1:17" ht="18" customHeight="1" thickBot="1">
      <c r="A24" s="170"/>
      <c r="B24" s="442" t="s">
        <v>155</v>
      </c>
      <c r="C24" s="442"/>
      <c r="D24" s="442"/>
      <c r="E24" s="442"/>
      <c r="F24" s="171">
        <f>SUM(F19:F23)</f>
        <v>39025</v>
      </c>
      <c r="G24" s="171">
        <f aca="true" t="shared" si="0" ref="G24:Q24">SUM(G19:G23)</f>
        <v>39025</v>
      </c>
      <c r="H24" s="171">
        <f t="shared" si="0"/>
        <v>40207</v>
      </c>
      <c r="I24" s="171">
        <f t="shared" si="0"/>
        <v>103.02882767456758</v>
      </c>
      <c r="J24" s="171">
        <f t="shared" si="0"/>
        <v>4723</v>
      </c>
      <c r="K24" s="171">
        <f t="shared" si="0"/>
        <v>4723</v>
      </c>
      <c r="L24" s="171">
        <f t="shared" si="0"/>
        <v>5905</v>
      </c>
      <c r="M24" s="171">
        <f t="shared" si="0"/>
        <v>125.02646622909168</v>
      </c>
      <c r="N24" s="171">
        <f t="shared" si="0"/>
        <v>34302</v>
      </c>
      <c r="O24" s="171">
        <f t="shared" si="0"/>
        <v>34302</v>
      </c>
      <c r="P24" s="171">
        <f t="shared" si="0"/>
        <v>34302</v>
      </c>
      <c r="Q24" s="171">
        <f t="shared" si="0"/>
        <v>100</v>
      </c>
    </row>
    <row r="25" ht="13.5" thickTop="1"/>
    <row r="26" spans="2:17" ht="12.75" customHeight="1">
      <c r="B26" s="172"/>
      <c r="C26" s="172"/>
      <c r="D26" s="172"/>
      <c r="E26" s="172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</row>
    <row r="27" spans="2:17" ht="12.75" customHeight="1">
      <c r="B27" s="172"/>
      <c r="C27" s="172"/>
      <c r="D27" s="172"/>
      <c r="E27" s="172"/>
      <c r="F27" s="174"/>
      <c r="G27" s="174"/>
      <c r="H27" s="174"/>
      <c r="I27" s="174"/>
      <c r="J27" s="173"/>
      <c r="K27" s="173"/>
      <c r="L27" s="173"/>
      <c r="M27" s="173"/>
      <c r="N27" s="173"/>
      <c r="O27" s="173"/>
      <c r="P27" s="173"/>
      <c r="Q27" s="173"/>
    </row>
    <row r="28" spans="2:17" ht="12.75" customHeight="1">
      <c r="B28" s="175"/>
      <c r="C28" s="175"/>
      <c r="D28" s="176"/>
      <c r="E28" s="176"/>
      <c r="F28" s="177"/>
      <c r="G28" s="177"/>
      <c r="H28" s="173"/>
      <c r="I28" s="173"/>
      <c r="J28" s="177"/>
      <c r="K28" s="177"/>
      <c r="L28" s="173"/>
      <c r="M28" s="173"/>
      <c r="N28" s="177"/>
      <c r="O28" s="177"/>
      <c r="P28" s="173"/>
      <c r="Q28" s="173"/>
    </row>
    <row r="29" spans="2:17" ht="12.75" customHeight="1">
      <c r="B29" s="176"/>
      <c r="C29" s="176"/>
      <c r="D29" s="175"/>
      <c r="E29" s="175"/>
      <c r="F29" s="173"/>
      <c r="G29" s="173"/>
      <c r="H29" s="177"/>
      <c r="I29" s="177"/>
      <c r="J29" s="173"/>
      <c r="K29" s="173"/>
      <c r="L29" s="177"/>
      <c r="M29" s="177"/>
      <c r="N29" s="173"/>
      <c r="O29" s="173"/>
      <c r="P29" s="178"/>
      <c r="Q29" s="178"/>
    </row>
    <row r="30" spans="2:17" ht="12.75" customHeight="1"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</row>
    <row r="31" spans="2:17" ht="12.75" customHeight="1">
      <c r="B31" s="179"/>
      <c r="C31" s="179"/>
      <c r="D31" s="179"/>
      <c r="E31" s="179"/>
      <c r="F31" s="173"/>
      <c r="G31" s="173"/>
      <c r="H31" s="173"/>
      <c r="I31" s="173"/>
      <c r="J31" s="173"/>
      <c r="K31" s="173"/>
      <c r="L31" s="173"/>
      <c r="M31" s="173"/>
      <c r="N31" s="173"/>
      <c r="O31" s="173"/>
      <c r="P31" s="173"/>
      <c r="Q31" s="173"/>
    </row>
    <row r="32" spans="2:17" ht="12.75">
      <c r="B32" s="179"/>
      <c r="C32" s="179"/>
      <c r="D32" s="179"/>
      <c r="E32" s="179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</row>
    <row r="33" spans="2:17" ht="12.75">
      <c r="B33" s="179"/>
      <c r="C33" s="179"/>
      <c r="D33" s="179"/>
      <c r="E33" s="179"/>
      <c r="F33" s="173"/>
      <c r="G33" s="173"/>
      <c r="H33" s="173"/>
      <c r="I33" s="173"/>
      <c r="J33" s="173"/>
      <c r="K33" s="173"/>
      <c r="L33" s="173"/>
      <c r="M33" s="173"/>
      <c r="N33" s="173"/>
      <c r="O33" s="173"/>
      <c r="P33" s="173"/>
      <c r="Q33" s="173"/>
    </row>
    <row r="34" spans="2:17" ht="12.75" customHeight="1">
      <c r="B34" s="180"/>
      <c r="C34" s="180"/>
      <c r="D34" s="180"/>
      <c r="E34" s="180"/>
      <c r="F34" s="173"/>
      <c r="G34" s="173"/>
      <c r="H34" s="173"/>
      <c r="I34" s="173"/>
      <c r="J34" s="173"/>
      <c r="K34" s="173"/>
      <c r="L34" s="173"/>
      <c r="M34" s="173"/>
      <c r="N34" s="173"/>
      <c r="O34" s="173"/>
      <c r="P34" s="173"/>
      <c r="Q34" s="173"/>
    </row>
    <row r="35" spans="2:17" ht="12.75" customHeight="1">
      <c r="B35" s="180"/>
      <c r="C35" s="180"/>
      <c r="D35" s="180"/>
      <c r="E35" s="180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</row>
    <row r="36" spans="2:17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</sheetData>
  <mergeCells count="24">
    <mergeCell ref="O3:Q3"/>
    <mergeCell ref="A7:Q7"/>
    <mergeCell ref="A8:Q8"/>
    <mergeCell ref="O12:Q12"/>
    <mergeCell ref="A13:A17"/>
    <mergeCell ref="B13:E16"/>
    <mergeCell ref="F13:I14"/>
    <mergeCell ref="J13:Q13"/>
    <mergeCell ref="J14:M14"/>
    <mergeCell ref="N14:Q14"/>
    <mergeCell ref="H15:I15"/>
    <mergeCell ref="L15:M15"/>
    <mergeCell ref="P15:Q15"/>
    <mergeCell ref="F16:G16"/>
    <mergeCell ref="J16:K16"/>
    <mergeCell ref="N16:O16"/>
    <mergeCell ref="B17:E17"/>
    <mergeCell ref="B18:E18"/>
    <mergeCell ref="B23:E23"/>
    <mergeCell ref="B24:E24"/>
    <mergeCell ref="B19:E19"/>
    <mergeCell ref="B20:E20"/>
    <mergeCell ref="B21:E21"/>
    <mergeCell ref="B22:E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1">
      <selection activeCell="A22" sqref="A1:Q22"/>
    </sheetView>
  </sheetViews>
  <sheetFormatPr defaultColWidth="9.140625" defaultRowHeight="12.75"/>
  <cols>
    <col min="1" max="1" width="4.140625" style="0" customWidth="1"/>
    <col min="2" max="2" width="8.140625" style="0" customWidth="1"/>
    <col min="6" max="7" width="7.7109375" style="0" customWidth="1"/>
    <col min="8" max="9" width="7.00390625" style="0" customWidth="1"/>
    <col min="10" max="11" width="7.7109375" style="0" customWidth="1"/>
    <col min="12" max="13" width="7.00390625" style="0" customWidth="1"/>
    <col min="14" max="15" width="7.7109375" style="0" customWidth="1"/>
    <col min="16" max="17" width="7.00390625" style="0" customWidth="1"/>
    <col min="18" max="21" width="7.7109375" style="0" customWidth="1"/>
  </cols>
  <sheetData>
    <row r="1" spans="14:21" ht="12.75">
      <c r="N1" s="379" t="s">
        <v>156</v>
      </c>
      <c r="O1" s="379"/>
      <c r="P1" s="379"/>
      <c r="Q1" s="379"/>
      <c r="R1" s="98"/>
      <c r="S1" s="98"/>
      <c r="T1" s="98"/>
      <c r="U1" s="98"/>
    </row>
    <row r="2" spans="14:21" ht="12.75">
      <c r="N2" s="3"/>
      <c r="O2" s="3"/>
      <c r="P2" s="3"/>
      <c r="Q2" s="3"/>
      <c r="R2" s="98"/>
      <c r="S2" s="98"/>
      <c r="T2" s="98"/>
      <c r="U2" s="98"/>
    </row>
    <row r="3" spans="14:21" ht="12.75">
      <c r="N3" s="3"/>
      <c r="O3" s="3"/>
      <c r="P3" s="3"/>
      <c r="Q3" s="3"/>
      <c r="R3" s="98"/>
      <c r="S3" s="98"/>
      <c r="T3" s="98"/>
      <c r="U3" s="98"/>
    </row>
    <row r="5" spans="1:21" ht="12.75">
      <c r="A5" s="381" t="s">
        <v>412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101"/>
      <c r="S5" s="101"/>
      <c r="T5" s="101"/>
      <c r="U5" s="101"/>
    </row>
    <row r="6" spans="1:21" ht="16.5" customHeight="1">
      <c r="A6" s="381" t="s">
        <v>390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101"/>
      <c r="S6" s="101"/>
      <c r="T6" s="101"/>
      <c r="U6" s="101"/>
    </row>
    <row r="7" spans="2:21" ht="12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101"/>
      <c r="S7" s="101"/>
      <c r="T7" s="101"/>
      <c r="U7" s="101"/>
    </row>
    <row r="10" spans="16:17" ht="13.5" thickBot="1">
      <c r="P10" s="380" t="s">
        <v>0</v>
      </c>
      <c r="Q10" s="380"/>
    </row>
    <row r="11" spans="1:21" ht="15.75" customHeight="1" thickTop="1">
      <c r="A11" s="477" t="s">
        <v>1</v>
      </c>
      <c r="B11" s="480" t="s">
        <v>144</v>
      </c>
      <c r="C11" s="480"/>
      <c r="D11" s="480"/>
      <c r="E11" s="481"/>
      <c r="F11" s="486" t="s">
        <v>24</v>
      </c>
      <c r="G11" s="474"/>
      <c r="H11" s="474"/>
      <c r="I11" s="474"/>
      <c r="J11" s="488" t="s">
        <v>145</v>
      </c>
      <c r="K11" s="489"/>
      <c r="L11" s="489"/>
      <c r="M11" s="489"/>
      <c r="N11" s="489"/>
      <c r="O11" s="489"/>
      <c r="P11" s="489"/>
      <c r="Q11" s="490"/>
      <c r="R11" s="173"/>
      <c r="S11" s="173"/>
      <c r="T11" s="173"/>
      <c r="U11" s="173"/>
    </row>
    <row r="12" spans="1:21" ht="15" customHeight="1">
      <c r="A12" s="478"/>
      <c r="B12" s="482"/>
      <c r="C12" s="482"/>
      <c r="D12" s="482"/>
      <c r="E12" s="483"/>
      <c r="F12" s="487"/>
      <c r="G12" s="475"/>
      <c r="H12" s="475"/>
      <c r="I12" s="475"/>
      <c r="J12" s="491" t="s">
        <v>82</v>
      </c>
      <c r="K12" s="492"/>
      <c r="L12" s="492"/>
      <c r="M12" s="493"/>
      <c r="N12" s="491" t="s">
        <v>157</v>
      </c>
      <c r="O12" s="492"/>
      <c r="P12" s="492"/>
      <c r="Q12" s="493"/>
      <c r="R12" s="173"/>
      <c r="S12" s="173"/>
      <c r="T12" s="173"/>
      <c r="U12" s="173"/>
    </row>
    <row r="13" spans="1:21" ht="14.25" customHeight="1">
      <c r="A13" s="478"/>
      <c r="B13" s="482"/>
      <c r="C13" s="482"/>
      <c r="D13" s="482"/>
      <c r="E13" s="483"/>
      <c r="F13" s="182" t="s">
        <v>35</v>
      </c>
      <c r="G13" s="183" t="s">
        <v>36</v>
      </c>
      <c r="H13" s="494" t="s">
        <v>37</v>
      </c>
      <c r="I13" s="494"/>
      <c r="J13" s="184" t="s">
        <v>35</v>
      </c>
      <c r="K13" s="184" t="s">
        <v>36</v>
      </c>
      <c r="L13" s="495" t="s">
        <v>37</v>
      </c>
      <c r="M13" s="495"/>
      <c r="N13" s="184" t="s">
        <v>35</v>
      </c>
      <c r="O13" s="184" t="s">
        <v>36</v>
      </c>
      <c r="P13" s="495" t="s">
        <v>37</v>
      </c>
      <c r="Q13" s="495"/>
      <c r="R13" s="177"/>
      <c r="S13" s="177"/>
      <c r="T13" s="173"/>
      <c r="U13" s="173"/>
    </row>
    <row r="14" spans="1:21" ht="22.5" customHeight="1">
      <c r="A14" s="478"/>
      <c r="B14" s="482"/>
      <c r="C14" s="482"/>
      <c r="D14" s="482"/>
      <c r="E14" s="483"/>
      <c r="F14" s="496" t="s">
        <v>98</v>
      </c>
      <c r="G14" s="494"/>
      <c r="H14" s="183" t="s">
        <v>148</v>
      </c>
      <c r="I14" s="128" t="s">
        <v>149</v>
      </c>
      <c r="J14" s="495" t="s">
        <v>98</v>
      </c>
      <c r="K14" s="495"/>
      <c r="L14" s="184" t="s">
        <v>148</v>
      </c>
      <c r="M14" s="128" t="s">
        <v>149</v>
      </c>
      <c r="N14" s="495" t="s">
        <v>98</v>
      </c>
      <c r="O14" s="495"/>
      <c r="P14" s="184" t="s">
        <v>148</v>
      </c>
      <c r="Q14" s="128" t="s">
        <v>149</v>
      </c>
      <c r="R14" s="173"/>
      <c r="S14" s="173"/>
      <c r="T14" s="178"/>
      <c r="U14" s="178"/>
    </row>
    <row r="15" spans="1:21" ht="14.25" customHeight="1">
      <c r="A15" s="479"/>
      <c r="B15" s="484"/>
      <c r="C15" s="484"/>
      <c r="D15" s="484"/>
      <c r="E15" s="485"/>
      <c r="F15" s="181" t="s">
        <v>94</v>
      </c>
      <c r="G15" s="184" t="s">
        <v>158</v>
      </c>
      <c r="H15" s="184" t="s">
        <v>159</v>
      </c>
      <c r="I15" s="184" t="s">
        <v>160</v>
      </c>
      <c r="J15" s="184" t="s">
        <v>161</v>
      </c>
      <c r="K15" s="184" t="s">
        <v>162</v>
      </c>
      <c r="L15" s="184" t="s">
        <v>163</v>
      </c>
      <c r="M15" s="184" t="s">
        <v>164</v>
      </c>
      <c r="N15" s="184" t="s">
        <v>165</v>
      </c>
      <c r="O15" s="184" t="s">
        <v>166</v>
      </c>
      <c r="P15" s="184" t="s">
        <v>167</v>
      </c>
      <c r="Q15" s="184" t="s">
        <v>168</v>
      </c>
      <c r="R15" s="177"/>
      <c r="S15" s="177"/>
      <c r="T15" s="177"/>
      <c r="U15" s="177"/>
    </row>
    <row r="16" spans="1:21" ht="12.75">
      <c r="A16" s="185" t="s">
        <v>42</v>
      </c>
      <c r="B16" s="385" t="s">
        <v>150</v>
      </c>
      <c r="C16" s="386"/>
      <c r="D16" s="386"/>
      <c r="E16" s="387"/>
      <c r="F16" s="186"/>
      <c r="G16" s="186"/>
      <c r="H16" s="186"/>
      <c r="I16" s="186"/>
      <c r="J16" s="187"/>
      <c r="K16" s="187"/>
      <c r="L16" s="187"/>
      <c r="M16" s="187"/>
      <c r="N16" s="187"/>
      <c r="O16" s="187"/>
      <c r="P16" s="187"/>
      <c r="Q16" s="187"/>
      <c r="R16" s="173"/>
      <c r="S16" s="173"/>
      <c r="T16" s="173"/>
      <c r="U16" s="173"/>
    </row>
    <row r="17" spans="1:21" ht="12.75">
      <c r="A17" s="188"/>
      <c r="B17" s="497" t="s">
        <v>151</v>
      </c>
      <c r="C17" s="341"/>
      <c r="D17" s="341"/>
      <c r="E17" s="342"/>
      <c r="F17" s="189">
        <v>39025</v>
      </c>
      <c r="G17" s="189">
        <v>39025</v>
      </c>
      <c r="H17" s="189">
        <v>36704</v>
      </c>
      <c r="I17" s="189">
        <f>H17/G17*100</f>
        <v>94.05253042921204</v>
      </c>
      <c r="J17" s="190">
        <v>22374</v>
      </c>
      <c r="K17" s="190">
        <v>22374</v>
      </c>
      <c r="L17" s="190">
        <v>21880</v>
      </c>
      <c r="M17" s="190">
        <f>L17/K17*100</f>
        <v>97.79208009296505</v>
      </c>
      <c r="N17" s="190">
        <v>6011</v>
      </c>
      <c r="O17" s="190">
        <v>6011</v>
      </c>
      <c r="P17" s="190">
        <v>5537</v>
      </c>
      <c r="Q17" s="190">
        <f>P17/O17*100</f>
        <v>92.11445682914656</v>
      </c>
      <c r="R17" s="173"/>
      <c r="S17" s="173"/>
      <c r="T17" s="173"/>
      <c r="U17" s="173"/>
    </row>
    <row r="18" spans="1:21" ht="12.75" customHeight="1">
      <c r="A18" s="191"/>
      <c r="B18" s="404" t="s">
        <v>169</v>
      </c>
      <c r="C18" s="351"/>
      <c r="D18" s="351"/>
      <c r="E18" s="405"/>
      <c r="F18" s="192"/>
      <c r="G18" s="192"/>
      <c r="H18" s="192"/>
      <c r="I18" s="192"/>
      <c r="J18" s="193"/>
      <c r="K18" s="193"/>
      <c r="L18" s="193"/>
      <c r="M18" s="193"/>
      <c r="N18" s="193"/>
      <c r="O18" s="193"/>
      <c r="P18" s="193"/>
      <c r="Q18" s="193"/>
      <c r="R18" s="173"/>
      <c r="S18" s="173"/>
      <c r="T18" s="173"/>
      <c r="U18" s="173"/>
    </row>
    <row r="19" spans="1:21" ht="12.75" customHeight="1">
      <c r="A19" s="194" t="s">
        <v>43</v>
      </c>
      <c r="B19" s="385" t="s">
        <v>170</v>
      </c>
      <c r="C19" s="386"/>
      <c r="D19" s="386"/>
      <c r="E19" s="387"/>
      <c r="F19" s="186"/>
      <c r="G19" s="186"/>
      <c r="H19" s="186"/>
      <c r="I19" s="186"/>
      <c r="J19" s="187"/>
      <c r="K19" s="187"/>
      <c r="L19" s="187"/>
      <c r="M19" s="187"/>
      <c r="N19" s="187"/>
      <c r="O19" s="187"/>
      <c r="P19" s="187"/>
      <c r="Q19" s="187"/>
      <c r="R19" s="173"/>
      <c r="S19" s="173"/>
      <c r="T19" s="173"/>
      <c r="U19" s="173"/>
    </row>
    <row r="20" spans="1:21" ht="12.75" customHeight="1">
      <c r="A20" s="188"/>
      <c r="B20" s="497"/>
      <c r="C20" s="341"/>
      <c r="D20" s="341"/>
      <c r="E20" s="342"/>
      <c r="F20" s="189"/>
      <c r="G20" s="189"/>
      <c r="H20" s="189"/>
      <c r="I20" s="189"/>
      <c r="J20" s="190"/>
      <c r="K20" s="190"/>
      <c r="L20" s="190"/>
      <c r="M20" s="190"/>
      <c r="N20" s="190"/>
      <c r="O20" s="190"/>
      <c r="P20" s="190"/>
      <c r="Q20" s="190"/>
      <c r="R20" s="177"/>
      <c r="S20" s="173"/>
      <c r="T20" s="173"/>
      <c r="U20" s="173"/>
    </row>
    <row r="21" spans="1:21" ht="12.75" customHeight="1">
      <c r="A21" s="191"/>
      <c r="B21" s="404" t="s">
        <v>169</v>
      </c>
      <c r="C21" s="351"/>
      <c r="D21" s="351"/>
      <c r="E21" s="405"/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77"/>
      <c r="S21" s="173"/>
      <c r="T21" s="173"/>
      <c r="U21" s="173"/>
    </row>
    <row r="22" spans="1:17" ht="13.5" thickBot="1">
      <c r="A22" s="195"/>
      <c r="B22" s="498" t="s">
        <v>155</v>
      </c>
      <c r="C22" s="498"/>
      <c r="D22" s="498"/>
      <c r="E22" s="498"/>
      <c r="F22" s="196">
        <f>SUM(F17:F21)</f>
        <v>39025</v>
      </c>
      <c r="G22" s="196">
        <f aca="true" t="shared" si="0" ref="G22:Q22">SUM(G17:G21)</f>
        <v>39025</v>
      </c>
      <c r="H22" s="196">
        <f t="shared" si="0"/>
        <v>36704</v>
      </c>
      <c r="I22" s="196">
        <f t="shared" si="0"/>
        <v>94.05253042921204</v>
      </c>
      <c r="J22" s="196">
        <f t="shared" si="0"/>
        <v>22374</v>
      </c>
      <c r="K22" s="196">
        <f t="shared" si="0"/>
        <v>22374</v>
      </c>
      <c r="L22" s="196">
        <f t="shared" si="0"/>
        <v>21880</v>
      </c>
      <c r="M22" s="196">
        <f t="shared" si="0"/>
        <v>97.79208009296505</v>
      </c>
      <c r="N22" s="196">
        <f t="shared" si="0"/>
        <v>6011</v>
      </c>
      <c r="O22" s="196">
        <f t="shared" si="0"/>
        <v>6011</v>
      </c>
      <c r="P22" s="196">
        <f t="shared" si="0"/>
        <v>5537</v>
      </c>
      <c r="Q22" s="196">
        <f t="shared" si="0"/>
        <v>92.11445682914656</v>
      </c>
    </row>
    <row r="23" ht="13.5" thickTop="1"/>
    <row r="34" ht="12.75">
      <c r="A34" s="24"/>
    </row>
  </sheetData>
  <mergeCells count="23">
    <mergeCell ref="B22:E22"/>
    <mergeCell ref="B18:E18"/>
    <mergeCell ref="B19:E19"/>
    <mergeCell ref="B20:E20"/>
    <mergeCell ref="B21:E21"/>
    <mergeCell ref="J14:K14"/>
    <mergeCell ref="N14:O14"/>
    <mergeCell ref="B16:E16"/>
    <mergeCell ref="B17:E17"/>
    <mergeCell ref="A11:A15"/>
    <mergeCell ref="B11:E15"/>
    <mergeCell ref="F11:I12"/>
    <mergeCell ref="J11:Q11"/>
    <mergeCell ref="J12:M12"/>
    <mergeCell ref="N12:Q12"/>
    <mergeCell ref="H13:I13"/>
    <mergeCell ref="L13:M13"/>
    <mergeCell ref="P13:Q13"/>
    <mergeCell ref="F14:G14"/>
    <mergeCell ref="N1:Q1"/>
    <mergeCell ref="A5:Q5"/>
    <mergeCell ref="A6:Q6"/>
    <mergeCell ref="P10:Q10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5"/>
  <sheetViews>
    <sheetView workbookViewId="0" topLeftCell="A1">
      <selection activeCell="A25" sqref="A1:Z25"/>
    </sheetView>
  </sheetViews>
  <sheetFormatPr defaultColWidth="9.140625" defaultRowHeight="12.75"/>
  <cols>
    <col min="1" max="3" width="5.140625" style="0" customWidth="1"/>
    <col min="4" max="4" width="6.7109375" style="0" customWidth="1"/>
    <col min="5" max="7" width="5.140625" style="0" customWidth="1"/>
    <col min="8" max="8" width="6.7109375" style="0" customWidth="1"/>
    <col min="9" max="11" width="5.140625" style="0" customWidth="1"/>
    <col min="12" max="12" width="6.7109375" style="0" customWidth="1"/>
    <col min="13" max="15" width="5.140625" style="0" customWidth="1"/>
    <col min="16" max="16" width="6.7109375" style="0" customWidth="1"/>
    <col min="17" max="19" width="5.140625" style="0" customWidth="1"/>
    <col min="20" max="20" width="6.7109375" style="0" customWidth="1"/>
    <col min="21" max="23" width="5.140625" style="0" customWidth="1"/>
    <col min="24" max="24" width="6.7109375" style="0" customWidth="1"/>
    <col min="25" max="25" width="7.00390625" style="0" customWidth="1"/>
    <col min="26" max="26" width="7.421875" style="0" customWidth="1"/>
  </cols>
  <sheetData>
    <row r="1" ht="12.75">
      <c r="A1" s="24"/>
    </row>
    <row r="4" spans="19:26" ht="12.75">
      <c r="S4" s="98"/>
      <c r="T4" s="379" t="s">
        <v>171</v>
      </c>
      <c r="U4" s="379"/>
      <c r="V4" s="379"/>
      <c r="W4" s="379"/>
      <c r="X4" s="379"/>
      <c r="Y4" s="379"/>
      <c r="Z4" s="379"/>
    </row>
    <row r="5" spans="19:26" ht="12.75">
      <c r="S5" s="98"/>
      <c r="T5" s="3"/>
      <c r="U5" s="3"/>
      <c r="V5" s="3"/>
      <c r="W5" s="3"/>
      <c r="X5" s="3"/>
      <c r="Y5" s="98"/>
      <c r="Z5" s="98"/>
    </row>
    <row r="6" spans="19:26" ht="12.75">
      <c r="S6" s="98"/>
      <c r="T6" s="3"/>
      <c r="U6" s="3"/>
      <c r="V6" s="3"/>
      <c r="W6" s="3"/>
      <c r="X6" s="3"/>
      <c r="Y6" s="98"/>
      <c r="Z6" s="98"/>
    </row>
    <row r="7" spans="19:26" ht="12.75">
      <c r="S7" s="3"/>
      <c r="T7" s="3"/>
      <c r="U7" s="3"/>
      <c r="V7" s="3"/>
      <c r="W7" s="3"/>
      <c r="X7" s="3"/>
      <c r="Y7" s="3"/>
      <c r="Z7" s="3"/>
    </row>
    <row r="8" spans="1:26" ht="12.75">
      <c r="A8" s="381" t="s">
        <v>413</v>
      </c>
      <c r="B8" s="381"/>
      <c r="C8" s="381"/>
      <c r="D8" s="381"/>
      <c r="E8" s="381"/>
      <c r="F8" s="381"/>
      <c r="G8" s="381"/>
      <c r="H8" s="381"/>
      <c r="I8" s="381"/>
      <c r="J8" s="381"/>
      <c r="K8" s="381"/>
      <c r="L8" s="381"/>
      <c r="M8" s="381"/>
      <c r="N8" s="381"/>
      <c r="O8" s="381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</row>
    <row r="9" spans="1:26" ht="16.5" customHeight="1">
      <c r="A9" s="381" t="s">
        <v>391</v>
      </c>
      <c r="B9" s="381"/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</row>
    <row r="10" spans="5:24" ht="12.75" customHeight="1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5:24" ht="12.75"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5:24" ht="12.75"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2:26" ht="13.5" thickBot="1">
      <c r="V13" s="380"/>
      <c r="W13" s="380"/>
      <c r="X13" s="380"/>
      <c r="Y13" s="453" t="s">
        <v>0</v>
      </c>
      <c r="Z13" s="453"/>
    </row>
    <row r="14" spans="1:26" ht="15.75" customHeight="1" thickTop="1">
      <c r="A14" s="503" t="s">
        <v>145</v>
      </c>
      <c r="B14" s="504"/>
      <c r="C14" s="504"/>
      <c r="D14" s="504"/>
      <c r="E14" s="504"/>
      <c r="F14" s="504"/>
      <c r="G14" s="504"/>
      <c r="H14" s="504"/>
      <c r="I14" s="504"/>
      <c r="J14" s="504"/>
      <c r="K14" s="504"/>
      <c r="L14" s="504"/>
      <c r="M14" s="504"/>
      <c r="N14" s="504"/>
      <c r="O14" s="504"/>
      <c r="P14" s="504"/>
      <c r="Q14" s="504"/>
      <c r="R14" s="504"/>
      <c r="S14" s="504"/>
      <c r="T14" s="504"/>
      <c r="U14" s="504"/>
      <c r="V14" s="504"/>
      <c r="W14" s="504"/>
      <c r="X14" s="504"/>
      <c r="Y14" s="504"/>
      <c r="Z14" s="505"/>
    </row>
    <row r="15" spans="1:26" s="163" customFormat="1" ht="32.25" customHeight="1">
      <c r="A15" s="506" t="s">
        <v>84</v>
      </c>
      <c r="B15" s="506"/>
      <c r="C15" s="506"/>
      <c r="D15" s="506"/>
      <c r="E15" s="507" t="s">
        <v>85</v>
      </c>
      <c r="F15" s="508"/>
      <c r="G15" s="508"/>
      <c r="H15" s="509"/>
      <c r="I15" s="510" t="s">
        <v>86</v>
      </c>
      <c r="J15" s="508"/>
      <c r="K15" s="508"/>
      <c r="L15" s="509"/>
      <c r="M15" s="506" t="s">
        <v>88</v>
      </c>
      <c r="N15" s="506"/>
      <c r="O15" s="506"/>
      <c r="P15" s="506"/>
      <c r="Q15" s="506" t="s">
        <v>87</v>
      </c>
      <c r="R15" s="506"/>
      <c r="S15" s="506"/>
      <c r="T15" s="506"/>
      <c r="U15" s="511" t="s">
        <v>172</v>
      </c>
      <c r="V15" s="512"/>
      <c r="W15" s="512"/>
      <c r="X15" s="513"/>
      <c r="Y15" s="514" t="s">
        <v>173</v>
      </c>
      <c r="Z15" s="515"/>
    </row>
    <row r="16" spans="1:26" ht="14.25" customHeight="1">
      <c r="A16" s="160" t="s">
        <v>35</v>
      </c>
      <c r="B16" s="160" t="s">
        <v>174</v>
      </c>
      <c r="C16" s="470" t="s">
        <v>37</v>
      </c>
      <c r="D16" s="470"/>
      <c r="E16" s="198" t="s">
        <v>35</v>
      </c>
      <c r="F16" s="160" t="s">
        <v>174</v>
      </c>
      <c r="G16" s="470" t="s">
        <v>37</v>
      </c>
      <c r="H16" s="470"/>
      <c r="I16" s="160" t="s">
        <v>35</v>
      </c>
      <c r="J16" s="160" t="s">
        <v>174</v>
      </c>
      <c r="K16" s="470" t="s">
        <v>37</v>
      </c>
      <c r="L16" s="470"/>
      <c r="M16" s="160" t="s">
        <v>35</v>
      </c>
      <c r="N16" s="160" t="s">
        <v>174</v>
      </c>
      <c r="O16" s="470" t="s">
        <v>37</v>
      </c>
      <c r="P16" s="470"/>
      <c r="Q16" s="199" t="s">
        <v>35</v>
      </c>
      <c r="R16" s="199" t="s">
        <v>174</v>
      </c>
      <c r="S16" s="470" t="s">
        <v>37</v>
      </c>
      <c r="T16" s="470"/>
      <c r="U16" s="199" t="s">
        <v>35</v>
      </c>
      <c r="V16" s="199" t="s">
        <v>174</v>
      </c>
      <c r="W16" s="470" t="s">
        <v>37</v>
      </c>
      <c r="X16" s="470"/>
      <c r="Y16" s="500" t="s">
        <v>175</v>
      </c>
      <c r="Z16" s="501"/>
    </row>
    <row r="17" spans="1:26" s="163" customFormat="1" ht="22.5" customHeight="1">
      <c r="A17" s="395" t="s">
        <v>98</v>
      </c>
      <c r="B17" s="395"/>
      <c r="C17" s="148" t="s">
        <v>176</v>
      </c>
      <c r="D17" s="161" t="s">
        <v>149</v>
      </c>
      <c r="E17" s="333" t="s">
        <v>98</v>
      </c>
      <c r="F17" s="395"/>
      <c r="G17" s="148" t="s">
        <v>176</v>
      </c>
      <c r="H17" s="161" t="s">
        <v>149</v>
      </c>
      <c r="I17" s="395" t="s">
        <v>98</v>
      </c>
      <c r="J17" s="395"/>
      <c r="K17" s="148" t="s">
        <v>176</v>
      </c>
      <c r="L17" s="161" t="s">
        <v>149</v>
      </c>
      <c r="M17" s="395" t="s">
        <v>98</v>
      </c>
      <c r="N17" s="395"/>
      <c r="O17" s="148" t="s">
        <v>176</v>
      </c>
      <c r="P17" s="161" t="s">
        <v>149</v>
      </c>
      <c r="Q17" s="395" t="s">
        <v>98</v>
      </c>
      <c r="R17" s="395"/>
      <c r="S17" s="162" t="s">
        <v>176</v>
      </c>
      <c r="T17" s="161" t="s">
        <v>149</v>
      </c>
      <c r="U17" s="395" t="s">
        <v>98</v>
      </c>
      <c r="V17" s="395"/>
      <c r="W17" s="162" t="s">
        <v>176</v>
      </c>
      <c r="X17" s="161" t="s">
        <v>149</v>
      </c>
      <c r="Y17" s="502" t="s">
        <v>177</v>
      </c>
      <c r="Z17" s="499" t="s">
        <v>178</v>
      </c>
    </row>
    <row r="18" spans="1:26" ht="14.25" customHeight="1">
      <c r="A18" s="160" t="s">
        <v>179</v>
      </c>
      <c r="B18" s="160" t="s">
        <v>180</v>
      </c>
      <c r="C18" s="160" t="s">
        <v>181</v>
      </c>
      <c r="D18" s="160" t="s">
        <v>182</v>
      </c>
      <c r="E18" s="198" t="s">
        <v>183</v>
      </c>
      <c r="F18" s="160" t="s">
        <v>184</v>
      </c>
      <c r="G18" s="160" t="s">
        <v>185</v>
      </c>
      <c r="H18" s="160" t="s">
        <v>186</v>
      </c>
      <c r="I18" s="199" t="s">
        <v>187</v>
      </c>
      <c r="J18" s="199" t="s">
        <v>188</v>
      </c>
      <c r="K18" s="199" t="s">
        <v>189</v>
      </c>
      <c r="L18" s="199" t="s">
        <v>190</v>
      </c>
      <c r="M18" s="200" t="s">
        <v>191</v>
      </c>
      <c r="N18" s="200" t="s">
        <v>192</v>
      </c>
      <c r="O18" s="200" t="s">
        <v>193</v>
      </c>
      <c r="P18" s="200" t="s">
        <v>194</v>
      </c>
      <c r="Q18" s="200" t="s">
        <v>195</v>
      </c>
      <c r="R18" s="200" t="s">
        <v>196</v>
      </c>
      <c r="S18" s="200" t="s">
        <v>197</v>
      </c>
      <c r="T18" s="200" t="s">
        <v>198</v>
      </c>
      <c r="U18" s="200" t="s">
        <v>199</v>
      </c>
      <c r="V18" s="200" t="s">
        <v>200</v>
      </c>
      <c r="W18" s="200" t="s">
        <v>201</v>
      </c>
      <c r="X18" s="200" t="s">
        <v>202</v>
      </c>
      <c r="Y18" s="402"/>
      <c r="Z18" s="378"/>
    </row>
    <row r="19" spans="1:26" ht="12.75" customHeigh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201"/>
      <c r="Z19" s="202"/>
    </row>
    <row r="20" spans="1:26" ht="13.5" customHeight="1">
      <c r="A20" s="167">
        <v>7490</v>
      </c>
      <c r="B20" s="167">
        <v>7490</v>
      </c>
      <c r="C20" s="167">
        <v>6783</v>
      </c>
      <c r="D20" s="167">
        <f>C20/B20*100</f>
        <v>90.5607476635514</v>
      </c>
      <c r="E20" s="167"/>
      <c r="F20" s="167"/>
      <c r="G20" s="167"/>
      <c r="H20" s="167"/>
      <c r="I20" s="167">
        <v>1050</v>
      </c>
      <c r="J20" s="167">
        <v>1050</v>
      </c>
      <c r="K20" s="167">
        <v>1050</v>
      </c>
      <c r="L20" s="167">
        <v>100</v>
      </c>
      <c r="M20" s="167"/>
      <c r="N20" s="167"/>
      <c r="O20" s="167"/>
      <c r="P20" s="167"/>
      <c r="Q20" s="167">
        <v>1800</v>
      </c>
      <c r="R20" s="167">
        <v>1800</v>
      </c>
      <c r="S20" s="167">
        <v>1154</v>
      </c>
      <c r="T20" s="167">
        <f>S20/R20*100</f>
        <v>64.11111111111111</v>
      </c>
      <c r="U20" s="167">
        <v>300</v>
      </c>
      <c r="V20" s="167">
        <v>300</v>
      </c>
      <c r="W20" s="167">
        <v>300</v>
      </c>
      <c r="X20" s="167">
        <v>100</v>
      </c>
      <c r="Y20" s="203">
        <v>8</v>
      </c>
      <c r="Z20" s="204">
        <v>8</v>
      </c>
    </row>
    <row r="21" spans="1:26" ht="12.7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205"/>
      <c r="Z21" s="206"/>
    </row>
    <row r="22" spans="1:26" ht="12.75" customHeight="1">
      <c r="A22" s="165"/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203"/>
      <c r="Z22" s="204"/>
    </row>
    <row r="23" spans="1:26" ht="13.5" customHeight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203"/>
      <c r="Z23" s="204"/>
    </row>
    <row r="24" spans="1:26" ht="12.75">
      <c r="A24" s="167"/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203"/>
      <c r="Z24" s="204"/>
    </row>
    <row r="25" spans="1:26" ht="13.5" customHeight="1" thickBot="1">
      <c r="A25" s="171">
        <f>SUM(A20:A24)</f>
        <v>7490</v>
      </c>
      <c r="B25" s="171">
        <f aca="true" t="shared" si="0" ref="B25:Z25">SUM(B20:B24)</f>
        <v>7490</v>
      </c>
      <c r="C25" s="171">
        <f t="shared" si="0"/>
        <v>6783</v>
      </c>
      <c r="D25" s="171">
        <f t="shared" si="0"/>
        <v>90.5607476635514</v>
      </c>
      <c r="E25" s="171">
        <f t="shared" si="0"/>
        <v>0</v>
      </c>
      <c r="F25" s="171">
        <f t="shared" si="0"/>
        <v>0</v>
      </c>
      <c r="G25" s="171">
        <f t="shared" si="0"/>
        <v>0</v>
      </c>
      <c r="H25" s="171">
        <f t="shared" si="0"/>
        <v>0</v>
      </c>
      <c r="I25" s="171">
        <f t="shared" si="0"/>
        <v>1050</v>
      </c>
      <c r="J25" s="171">
        <f t="shared" si="0"/>
        <v>1050</v>
      </c>
      <c r="K25" s="171">
        <f t="shared" si="0"/>
        <v>1050</v>
      </c>
      <c r="L25" s="171">
        <f t="shared" si="0"/>
        <v>100</v>
      </c>
      <c r="M25" s="171">
        <f t="shared" si="0"/>
        <v>0</v>
      </c>
      <c r="N25" s="171">
        <f t="shared" si="0"/>
        <v>0</v>
      </c>
      <c r="O25" s="171">
        <f t="shared" si="0"/>
        <v>0</v>
      </c>
      <c r="P25" s="171">
        <f t="shared" si="0"/>
        <v>0</v>
      </c>
      <c r="Q25" s="171">
        <f t="shared" si="0"/>
        <v>1800</v>
      </c>
      <c r="R25" s="171">
        <f t="shared" si="0"/>
        <v>1800</v>
      </c>
      <c r="S25" s="171">
        <f t="shared" si="0"/>
        <v>1154</v>
      </c>
      <c r="T25" s="171">
        <f t="shared" si="0"/>
        <v>64.11111111111111</v>
      </c>
      <c r="U25" s="171">
        <f t="shared" si="0"/>
        <v>300</v>
      </c>
      <c r="V25" s="171">
        <f t="shared" si="0"/>
        <v>300</v>
      </c>
      <c r="W25" s="171">
        <f t="shared" si="0"/>
        <v>300</v>
      </c>
      <c r="X25" s="171">
        <f t="shared" si="0"/>
        <v>100</v>
      </c>
      <c r="Y25" s="171">
        <f t="shared" si="0"/>
        <v>8</v>
      </c>
      <c r="Z25" s="171">
        <f t="shared" si="0"/>
        <v>8</v>
      </c>
    </row>
    <row r="26" ht="13.5" thickTop="1"/>
  </sheetData>
  <mergeCells count="28">
    <mergeCell ref="T4:Z4"/>
    <mergeCell ref="A8:Z8"/>
    <mergeCell ref="A9:Z9"/>
    <mergeCell ref="V13:X13"/>
    <mergeCell ref="Y13:Z13"/>
    <mergeCell ref="A14:Z14"/>
    <mergeCell ref="A15:D15"/>
    <mergeCell ref="E15:H15"/>
    <mergeCell ref="I15:L15"/>
    <mergeCell ref="M15:P15"/>
    <mergeCell ref="Q15:T15"/>
    <mergeCell ref="U15:X15"/>
    <mergeCell ref="Y15:Z15"/>
    <mergeCell ref="Q17:R17"/>
    <mergeCell ref="U17:V17"/>
    <mergeCell ref="Y17:Y18"/>
    <mergeCell ref="C16:D16"/>
    <mergeCell ref="G16:H16"/>
    <mergeCell ref="K16:L16"/>
    <mergeCell ref="O16:P16"/>
    <mergeCell ref="A17:B17"/>
    <mergeCell ref="E17:F17"/>
    <mergeCell ref="I17:J17"/>
    <mergeCell ref="M17:N17"/>
    <mergeCell ref="Z17:Z18"/>
    <mergeCell ref="S16:T16"/>
    <mergeCell ref="W16:X16"/>
    <mergeCell ref="Y16:Z16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59"/>
  <sheetViews>
    <sheetView workbookViewId="0" topLeftCell="A1">
      <selection activeCell="A24" sqref="A1:I24"/>
    </sheetView>
  </sheetViews>
  <sheetFormatPr defaultColWidth="9.140625" defaultRowHeight="12.75"/>
  <cols>
    <col min="1" max="1" width="3.7109375" style="0" customWidth="1"/>
  </cols>
  <sheetData>
    <row r="2" spans="8:9" ht="12.75">
      <c r="H2" s="379" t="s">
        <v>203</v>
      </c>
      <c r="I2" s="379"/>
    </row>
    <row r="3" spans="8:9" ht="12.75">
      <c r="H3" s="3"/>
      <c r="I3" s="3"/>
    </row>
    <row r="4" spans="8:9" ht="12.75">
      <c r="H4" s="3"/>
      <c r="I4" s="3"/>
    </row>
    <row r="6" spans="1:9" ht="12.75">
      <c r="A6" s="516" t="s">
        <v>412</v>
      </c>
      <c r="B6" s="516"/>
      <c r="C6" s="516"/>
      <c r="D6" s="516"/>
      <c r="E6" s="516"/>
      <c r="F6" s="516"/>
      <c r="G6" s="516"/>
      <c r="H6" s="516"/>
      <c r="I6" s="516"/>
    </row>
    <row r="7" spans="1:9" ht="12.75">
      <c r="A7" s="516" t="s">
        <v>392</v>
      </c>
      <c r="B7" s="516"/>
      <c r="C7" s="516"/>
      <c r="D7" s="516"/>
      <c r="E7" s="516"/>
      <c r="F7" s="516"/>
      <c r="G7" s="516"/>
      <c r="H7" s="516"/>
      <c r="I7" s="516"/>
    </row>
    <row r="8" spans="1:9" ht="12.75">
      <c r="A8" s="208"/>
      <c r="B8" s="207"/>
      <c r="C8" s="207"/>
      <c r="D8" s="207"/>
      <c r="E8" s="207"/>
      <c r="F8" s="207"/>
      <c r="G8" s="207"/>
      <c r="H8" s="207"/>
      <c r="I8" s="207"/>
    </row>
    <row r="9" spans="2:9" ht="12.75">
      <c r="B9" s="2"/>
      <c r="C9" s="2"/>
      <c r="D9" s="2"/>
      <c r="E9" s="2"/>
      <c r="F9" s="2"/>
      <c r="G9" s="2"/>
      <c r="H9" s="2"/>
      <c r="I9" s="2"/>
    </row>
    <row r="11" spans="2:9" ht="13.5" thickBot="1">
      <c r="B11" s="209"/>
      <c r="C11" s="209"/>
      <c r="D11" s="209"/>
      <c r="E11" s="209"/>
      <c r="F11" s="209"/>
      <c r="G11" s="209"/>
      <c r="H11" s="380" t="s">
        <v>0</v>
      </c>
      <c r="I11" s="380"/>
    </row>
    <row r="12" spans="1:9" ht="13.5" thickTop="1">
      <c r="A12" s="517" t="s">
        <v>1</v>
      </c>
      <c r="B12" s="519" t="s">
        <v>204</v>
      </c>
      <c r="C12" s="519"/>
      <c r="D12" s="519"/>
      <c r="E12" s="520"/>
      <c r="F12" s="197" t="s">
        <v>107</v>
      </c>
      <c r="G12" s="197" t="s">
        <v>36</v>
      </c>
      <c r="H12" s="476" t="s">
        <v>37</v>
      </c>
      <c r="I12" s="523"/>
    </row>
    <row r="13" spans="1:9" ht="12.75">
      <c r="A13" s="518"/>
      <c r="B13" s="521"/>
      <c r="C13" s="521"/>
      <c r="D13" s="521"/>
      <c r="E13" s="522"/>
      <c r="F13" s="470" t="s">
        <v>98</v>
      </c>
      <c r="G13" s="470"/>
      <c r="H13" s="160" t="s">
        <v>39</v>
      </c>
      <c r="I13" s="210" t="s">
        <v>205</v>
      </c>
    </row>
    <row r="14" spans="1:9" ht="12.75">
      <c r="A14" s="137" t="s">
        <v>42</v>
      </c>
      <c r="B14" s="524" t="s">
        <v>206</v>
      </c>
      <c r="C14" s="524"/>
      <c r="D14" s="524"/>
      <c r="E14" s="525"/>
      <c r="F14" s="211"/>
      <c r="G14" s="212"/>
      <c r="H14" s="212"/>
      <c r="I14" s="213"/>
    </row>
    <row r="15" spans="1:9" ht="12.75">
      <c r="A15" s="214"/>
      <c r="B15" s="526" t="s">
        <v>378</v>
      </c>
      <c r="C15" s="526"/>
      <c r="D15" s="526"/>
      <c r="E15" s="527"/>
      <c r="F15" s="216">
        <v>875</v>
      </c>
      <c r="G15" s="217">
        <v>0</v>
      </c>
      <c r="H15" s="217">
        <v>0</v>
      </c>
      <c r="I15" s="218">
        <v>0</v>
      </c>
    </row>
    <row r="16" spans="1:9" ht="12.75">
      <c r="A16" s="214" t="s">
        <v>382</v>
      </c>
      <c r="B16" s="526" t="s">
        <v>393</v>
      </c>
      <c r="C16" s="526"/>
      <c r="D16" s="526"/>
      <c r="E16" s="527"/>
      <c r="F16" s="216">
        <v>750</v>
      </c>
      <c r="G16" s="217">
        <v>0</v>
      </c>
      <c r="H16" s="217">
        <v>0</v>
      </c>
      <c r="I16" s="218">
        <v>0</v>
      </c>
    </row>
    <row r="17" spans="1:9" ht="12.75">
      <c r="A17" s="214"/>
      <c r="B17" s="526" t="s">
        <v>381</v>
      </c>
      <c r="C17" s="526"/>
      <c r="D17" s="526"/>
      <c r="E17" s="527"/>
      <c r="F17" s="216">
        <v>2500</v>
      </c>
      <c r="G17" s="217">
        <v>0</v>
      </c>
      <c r="H17" s="217">
        <v>0</v>
      </c>
      <c r="I17" s="218">
        <v>0</v>
      </c>
    </row>
    <row r="18" spans="1:9" ht="12.75">
      <c r="A18" s="214"/>
      <c r="B18" s="526" t="s">
        <v>394</v>
      </c>
      <c r="C18" s="526"/>
      <c r="D18" s="526"/>
      <c r="E18" s="527"/>
      <c r="F18" s="216">
        <v>0</v>
      </c>
      <c r="G18" s="217">
        <v>220</v>
      </c>
      <c r="H18" s="217">
        <v>210</v>
      </c>
      <c r="I18" s="218">
        <f>H18/G18*100</f>
        <v>95.45454545454545</v>
      </c>
    </row>
    <row r="19" spans="1:9" ht="12.75">
      <c r="A19" s="214"/>
      <c r="B19" s="526"/>
      <c r="C19" s="526"/>
      <c r="D19" s="526"/>
      <c r="E19" s="527"/>
      <c r="F19" s="216"/>
      <c r="G19" s="217"/>
      <c r="H19" s="217"/>
      <c r="I19" s="218"/>
    </row>
    <row r="20" spans="1:9" ht="12.75">
      <c r="A20" s="214"/>
      <c r="B20" s="526"/>
      <c r="C20" s="526"/>
      <c r="D20" s="526"/>
      <c r="E20" s="527"/>
      <c r="F20" s="216"/>
      <c r="G20" s="217"/>
      <c r="H20" s="217"/>
      <c r="I20" s="218"/>
    </row>
    <row r="21" spans="1:9" ht="12.75">
      <c r="A21" s="214"/>
      <c r="B21" s="528"/>
      <c r="C21" s="526"/>
      <c r="D21" s="526"/>
      <c r="E21" s="527"/>
      <c r="F21" s="216"/>
      <c r="G21" s="217"/>
      <c r="H21" s="217"/>
      <c r="I21" s="218"/>
    </row>
    <row r="22" spans="1:9" ht="12.75">
      <c r="A22" s="214"/>
      <c r="B22" s="215"/>
      <c r="C22" s="215"/>
      <c r="D22" s="215"/>
      <c r="E22" s="309"/>
      <c r="F22" s="216"/>
      <c r="G22" s="217"/>
      <c r="H22" s="217"/>
      <c r="I22" s="218"/>
    </row>
    <row r="23" spans="1:9" ht="12.75">
      <c r="A23" s="214"/>
      <c r="B23" s="215"/>
      <c r="C23" s="215"/>
      <c r="D23" s="215"/>
      <c r="E23" s="309"/>
      <c r="F23" s="216"/>
      <c r="G23" s="217"/>
      <c r="H23" s="217"/>
      <c r="I23" s="218"/>
    </row>
    <row r="24" spans="1:9" ht="13.5" thickBot="1">
      <c r="A24" s="219"/>
      <c r="B24" s="407" t="s">
        <v>207</v>
      </c>
      <c r="C24" s="407"/>
      <c r="D24" s="407"/>
      <c r="E24" s="439"/>
      <c r="F24" s="220">
        <f>SUM(F15:F21)</f>
        <v>4125</v>
      </c>
      <c r="G24" s="221">
        <f>SUM(G14:G21)</f>
        <v>220</v>
      </c>
      <c r="H24" s="221">
        <f>SUM(H14:H21)</f>
        <v>210</v>
      </c>
      <c r="I24" s="222">
        <f>H24/G24*100</f>
        <v>95.45454545454545</v>
      </c>
    </row>
    <row r="25" ht="13.5" thickTop="1"/>
    <row r="59" spans="1:10" ht="12.75">
      <c r="A59" s="368"/>
      <c r="B59" s="368"/>
      <c r="C59" s="368"/>
      <c r="D59" s="368"/>
      <c r="E59" s="368"/>
      <c r="F59" s="368"/>
      <c r="G59" s="368"/>
      <c r="H59" s="368"/>
      <c r="I59" s="368"/>
      <c r="J59" s="368"/>
    </row>
  </sheetData>
  <mergeCells count="18">
    <mergeCell ref="B24:E24"/>
    <mergeCell ref="A59:J59"/>
    <mergeCell ref="B18:E18"/>
    <mergeCell ref="B19:E19"/>
    <mergeCell ref="B20:E20"/>
    <mergeCell ref="B21:E21"/>
    <mergeCell ref="B14:E14"/>
    <mergeCell ref="B15:E15"/>
    <mergeCell ref="B16:E16"/>
    <mergeCell ref="B17:E17"/>
    <mergeCell ref="A12:A13"/>
    <mergeCell ref="B12:E13"/>
    <mergeCell ref="H12:I12"/>
    <mergeCell ref="F13:G13"/>
    <mergeCell ref="H2:I2"/>
    <mergeCell ref="A6:I6"/>
    <mergeCell ref="A7:I7"/>
    <mergeCell ref="H11:I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Ábrahámhegy-Balatonrendes-Salföld </cp:lastModifiedBy>
  <cp:lastPrinted>2012-04-04T13:31:18Z</cp:lastPrinted>
  <dcterms:created xsi:type="dcterms:W3CDTF">2004-08-25T07:05:16Z</dcterms:created>
  <dcterms:modified xsi:type="dcterms:W3CDTF">2012-04-04T13:31:32Z</dcterms:modified>
  <cp:category/>
  <cp:version/>
  <cp:contentType/>
  <cp:contentStatus/>
</cp:coreProperties>
</file>